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sting\Tmp\"/>
    </mc:Choice>
  </mc:AlternateContent>
  <xr:revisionPtr revIDLastSave="0" documentId="13_ncr:1_{428B51AA-9269-490B-9351-D664D3201FC5}" xr6:coauthVersionLast="45" xr6:coauthVersionMax="45" xr10:uidLastSave="{00000000-0000-0000-0000-000000000000}"/>
  <bookViews>
    <workbookView xWindow="2140" yWindow="230" windowWidth="25580" windowHeight="15980" activeTab="1" xr2:uid="{6D2BF499-7959-4DE7-9C56-1882BF8C2F37}"/>
  </bookViews>
  <sheets>
    <sheet name="Change" sheetId="1" r:id="rId1"/>
    <sheet name="change_persistence" sheetId="3" r:id="rId2"/>
  </sheets>
  <definedNames>
    <definedName name="_xlnm.Print_Titles" localSheetId="1">change_persistence!$A:$B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62" i="3" l="1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D103" i="1"/>
  <c r="H103" i="1" s="1"/>
  <c r="C103" i="1"/>
  <c r="G103" i="1" s="1"/>
  <c r="B103" i="1"/>
  <c r="F103" i="1" s="1"/>
  <c r="D81" i="1"/>
  <c r="H81" i="1" s="1"/>
  <c r="C81" i="1"/>
  <c r="G81" i="1" s="1"/>
  <c r="B81" i="1"/>
  <c r="F81" i="1" s="1"/>
  <c r="D61" i="1"/>
  <c r="H61" i="1" s="1"/>
  <c r="C61" i="1"/>
  <c r="G61" i="1" s="1"/>
  <c r="B61" i="1"/>
  <c r="F61" i="1" s="1"/>
  <c r="D41" i="1"/>
  <c r="H41" i="1" s="1"/>
  <c r="C41" i="1"/>
  <c r="G41" i="1" s="1"/>
  <c r="B41" i="1"/>
  <c r="F41" i="1" s="1"/>
  <c r="C21" i="1"/>
  <c r="G21" i="1" s="1"/>
  <c r="D21" i="1"/>
  <c r="H21" i="1" s="1"/>
  <c r="B21" i="1"/>
  <c r="F21" i="1" s="1"/>
  <c r="H102" i="1"/>
  <c r="G102" i="1"/>
  <c r="F102" i="1"/>
  <c r="H101" i="1"/>
  <c r="G101" i="1"/>
  <c r="F101" i="1"/>
  <c r="H100" i="1"/>
  <c r="G100" i="1"/>
  <c r="F100" i="1"/>
  <c r="H99" i="1"/>
  <c r="G99" i="1"/>
  <c r="F99" i="1"/>
  <c r="H98" i="1"/>
  <c r="G98" i="1"/>
  <c r="F98" i="1"/>
  <c r="H97" i="1"/>
  <c r="G97" i="1"/>
  <c r="F97" i="1"/>
  <c r="H96" i="1"/>
  <c r="G96" i="1"/>
  <c r="F96" i="1"/>
  <c r="H95" i="1"/>
  <c r="G95" i="1"/>
  <c r="F95" i="1"/>
  <c r="H94" i="1"/>
  <c r="G94" i="1"/>
  <c r="F94" i="1"/>
  <c r="H93" i="1"/>
  <c r="G93" i="1"/>
  <c r="F93" i="1"/>
  <c r="H92" i="1"/>
  <c r="G92" i="1"/>
  <c r="F92" i="1"/>
  <c r="H91" i="1"/>
  <c r="G91" i="1"/>
  <c r="F91" i="1"/>
  <c r="H90" i="1"/>
  <c r="G90" i="1"/>
  <c r="F90" i="1"/>
  <c r="H89" i="1"/>
  <c r="G89" i="1"/>
  <c r="F89" i="1"/>
  <c r="H80" i="1"/>
  <c r="G80" i="1"/>
  <c r="F80" i="1"/>
  <c r="H79" i="1"/>
  <c r="G79" i="1"/>
  <c r="F79" i="1"/>
  <c r="H78" i="1"/>
  <c r="G78" i="1"/>
  <c r="F78" i="1"/>
  <c r="H77" i="1"/>
  <c r="G77" i="1"/>
  <c r="F77" i="1"/>
  <c r="H76" i="1"/>
  <c r="G76" i="1"/>
  <c r="F76" i="1"/>
  <c r="H75" i="1"/>
  <c r="G75" i="1"/>
  <c r="F75" i="1"/>
  <c r="H74" i="1"/>
  <c r="G74" i="1"/>
  <c r="F74" i="1"/>
  <c r="H73" i="1"/>
  <c r="G73" i="1"/>
  <c r="F73" i="1"/>
  <c r="H72" i="1"/>
  <c r="G72" i="1"/>
  <c r="F72" i="1"/>
  <c r="H71" i="1"/>
  <c r="G71" i="1"/>
  <c r="F71" i="1"/>
  <c r="H70" i="1"/>
  <c r="G70" i="1"/>
  <c r="F70" i="1"/>
  <c r="H69" i="1"/>
  <c r="G69" i="1"/>
  <c r="F69" i="1"/>
  <c r="H68" i="1"/>
  <c r="G68" i="1"/>
  <c r="F68" i="1"/>
  <c r="H67" i="1"/>
  <c r="G67" i="1"/>
  <c r="F67" i="1"/>
  <c r="H60" i="1"/>
  <c r="G60" i="1"/>
  <c r="F60" i="1"/>
  <c r="H59" i="1"/>
  <c r="G59" i="1"/>
  <c r="F59" i="1"/>
  <c r="H58" i="1"/>
  <c r="G58" i="1"/>
  <c r="F58" i="1"/>
  <c r="H57" i="1"/>
  <c r="G57" i="1"/>
  <c r="F57" i="1"/>
  <c r="H56" i="1"/>
  <c r="G56" i="1"/>
  <c r="F56" i="1"/>
  <c r="H55" i="1"/>
  <c r="G55" i="1"/>
  <c r="F55" i="1"/>
  <c r="H54" i="1"/>
  <c r="G54" i="1"/>
  <c r="F54" i="1"/>
  <c r="H53" i="1"/>
  <c r="G53" i="1"/>
  <c r="F53" i="1"/>
  <c r="H52" i="1"/>
  <c r="G52" i="1"/>
  <c r="F52" i="1"/>
  <c r="H51" i="1"/>
  <c r="G51" i="1"/>
  <c r="F51" i="1"/>
  <c r="H50" i="1"/>
  <c r="G50" i="1"/>
  <c r="F50" i="1"/>
  <c r="H49" i="1"/>
  <c r="G49" i="1"/>
  <c r="F49" i="1"/>
  <c r="H48" i="1"/>
  <c r="G48" i="1"/>
  <c r="F48" i="1"/>
  <c r="H47" i="1"/>
  <c r="G47" i="1"/>
  <c r="F47" i="1"/>
  <c r="H40" i="1"/>
  <c r="G40" i="1"/>
  <c r="F40" i="1"/>
  <c r="H39" i="1"/>
  <c r="G39" i="1"/>
  <c r="F39" i="1"/>
  <c r="H38" i="1"/>
  <c r="G38" i="1"/>
  <c r="F38" i="1"/>
  <c r="H37" i="1"/>
  <c r="G37" i="1"/>
  <c r="F37" i="1"/>
  <c r="H36" i="1"/>
  <c r="G36" i="1"/>
  <c r="F36" i="1"/>
  <c r="H35" i="1"/>
  <c r="G35" i="1"/>
  <c r="F35" i="1"/>
  <c r="H34" i="1"/>
  <c r="G34" i="1"/>
  <c r="F34" i="1"/>
  <c r="H33" i="1"/>
  <c r="G33" i="1"/>
  <c r="F33" i="1"/>
  <c r="H32" i="1"/>
  <c r="G32" i="1"/>
  <c r="F32" i="1"/>
  <c r="H31" i="1"/>
  <c r="G31" i="1"/>
  <c r="F31" i="1"/>
  <c r="H30" i="1"/>
  <c r="G30" i="1"/>
  <c r="F30" i="1"/>
  <c r="H29" i="1"/>
  <c r="G29" i="1"/>
  <c r="F29" i="1"/>
  <c r="H28" i="1"/>
  <c r="G28" i="1"/>
  <c r="F28" i="1"/>
  <c r="H27" i="1"/>
  <c r="G27" i="1"/>
  <c r="F2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7" i="1"/>
  <c r="G7" i="1"/>
  <c r="H7" i="1"/>
  <c r="K101" i="1" l="1"/>
  <c r="K93" i="1"/>
  <c r="J13" i="1"/>
  <c r="K70" i="1"/>
  <c r="K74" i="1"/>
  <c r="K78" i="1"/>
  <c r="K29" i="1"/>
  <c r="K33" i="1"/>
  <c r="K37" i="1"/>
  <c r="J47" i="1"/>
  <c r="L68" i="1"/>
  <c r="L72" i="1"/>
  <c r="L76" i="1"/>
  <c r="L80" i="1"/>
  <c r="J99" i="1"/>
  <c r="L15" i="1"/>
  <c r="L17" i="1"/>
  <c r="L9" i="1"/>
  <c r="L90" i="1"/>
  <c r="L102" i="1"/>
  <c r="L94" i="1"/>
  <c r="J18" i="1"/>
  <c r="J14" i="1"/>
  <c r="J10" i="1"/>
  <c r="K90" i="1"/>
  <c r="J53" i="1"/>
  <c r="L96" i="1"/>
  <c r="L100" i="1"/>
  <c r="J49" i="1"/>
  <c r="K92" i="1"/>
  <c r="K100" i="1"/>
  <c r="J94" i="1"/>
  <c r="J102" i="1"/>
  <c r="K95" i="1"/>
  <c r="L97" i="1"/>
  <c r="L101" i="1"/>
  <c r="K91" i="1"/>
  <c r="L89" i="1"/>
  <c r="L93" i="1"/>
  <c r="K69" i="1"/>
  <c r="K73" i="1"/>
  <c r="K77" i="1"/>
  <c r="L67" i="1"/>
  <c r="L71" i="1"/>
  <c r="L75" i="1"/>
  <c r="L79" i="1"/>
  <c r="L11" i="1"/>
  <c r="L19" i="1"/>
  <c r="K17" i="1"/>
  <c r="K9" i="1"/>
  <c r="L13" i="1"/>
  <c r="L20" i="1"/>
  <c r="K98" i="1"/>
  <c r="K89" i="1"/>
  <c r="K81" i="1"/>
  <c r="K61" i="1"/>
  <c r="J55" i="1"/>
  <c r="J59" i="1"/>
  <c r="J17" i="1"/>
  <c r="J9" i="1"/>
  <c r="K13" i="1"/>
  <c r="J96" i="1"/>
  <c r="L54" i="1"/>
  <c r="L53" i="1"/>
  <c r="J51" i="1"/>
  <c r="L51" i="1"/>
  <c r="L56" i="1"/>
  <c r="L16" i="1"/>
  <c r="L12" i="1"/>
  <c r="L8" i="1"/>
  <c r="J20" i="1"/>
  <c r="J16" i="1"/>
  <c r="J12" i="1"/>
  <c r="J8" i="1"/>
  <c r="J19" i="1"/>
  <c r="J15" i="1"/>
  <c r="J11" i="1"/>
  <c r="L7" i="1"/>
  <c r="L18" i="1"/>
  <c r="L14" i="1"/>
  <c r="L10" i="1"/>
  <c r="L103" i="1"/>
  <c r="J103" i="1"/>
  <c r="K103" i="1"/>
  <c r="J81" i="1"/>
  <c r="L81" i="1"/>
  <c r="J61" i="1"/>
  <c r="L61" i="1"/>
  <c r="K41" i="1"/>
  <c r="L41" i="1"/>
  <c r="J41" i="1"/>
  <c r="J21" i="1"/>
  <c r="K21" i="1"/>
  <c r="L21" i="1"/>
  <c r="L92" i="1"/>
  <c r="L99" i="1"/>
  <c r="K97" i="1"/>
  <c r="L98" i="1"/>
  <c r="L91" i="1"/>
  <c r="L95" i="1"/>
  <c r="K67" i="1"/>
  <c r="K71" i="1"/>
  <c r="K75" i="1"/>
  <c r="K79" i="1"/>
  <c r="K68" i="1"/>
  <c r="K72" i="1"/>
  <c r="K76" i="1"/>
  <c r="K80" i="1"/>
  <c r="L69" i="1"/>
  <c r="L73" i="1"/>
  <c r="L77" i="1"/>
  <c r="K27" i="1"/>
  <c r="K31" i="1"/>
  <c r="K39" i="1"/>
  <c r="K7" i="1"/>
  <c r="K96" i="1"/>
  <c r="K99" i="1"/>
  <c r="K102" i="1"/>
  <c r="J91" i="1"/>
  <c r="K94" i="1"/>
  <c r="J57" i="1"/>
  <c r="K20" i="1"/>
  <c r="K16" i="1"/>
  <c r="K12" i="1"/>
  <c r="K8" i="1"/>
  <c r="K19" i="1"/>
  <c r="K15" i="1"/>
  <c r="K11" i="1"/>
  <c r="J7" i="1"/>
  <c r="K18" i="1"/>
  <c r="K14" i="1"/>
  <c r="K10" i="1"/>
  <c r="J92" i="1"/>
  <c r="J97" i="1"/>
  <c r="J100" i="1"/>
  <c r="J90" i="1"/>
  <c r="J95" i="1"/>
  <c r="J98" i="1"/>
  <c r="J89" i="1"/>
  <c r="J93" i="1"/>
  <c r="J101" i="1"/>
  <c r="L70" i="1"/>
  <c r="L74" i="1"/>
  <c r="L78" i="1"/>
  <c r="J58" i="1"/>
  <c r="J48" i="1"/>
  <c r="L52" i="1"/>
  <c r="L59" i="1"/>
  <c r="L58" i="1"/>
  <c r="L48" i="1"/>
  <c r="L55" i="1"/>
  <c r="J52" i="1"/>
  <c r="L49" i="1"/>
  <c r="J56" i="1"/>
  <c r="L60" i="1"/>
  <c r="J60" i="1"/>
  <c r="J50" i="1"/>
  <c r="L50" i="1"/>
  <c r="L57" i="1"/>
  <c r="L47" i="1"/>
  <c r="J54" i="1"/>
  <c r="J68" i="1"/>
  <c r="J70" i="1"/>
  <c r="J72" i="1"/>
  <c r="J74" i="1"/>
  <c r="J76" i="1"/>
  <c r="J78" i="1"/>
  <c r="J80" i="1"/>
  <c r="J67" i="1"/>
  <c r="J69" i="1"/>
  <c r="J71" i="1"/>
  <c r="J73" i="1"/>
  <c r="J75" i="1"/>
  <c r="J77" i="1"/>
  <c r="J79" i="1"/>
  <c r="K48" i="1"/>
  <c r="K50" i="1"/>
  <c r="K52" i="1"/>
  <c r="K54" i="1"/>
  <c r="K56" i="1"/>
  <c r="K58" i="1"/>
  <c r="K60" i="1"/>
  <c r="K47" i="1"/>
  <c r="K49" i="1"/>
  <c r="K51" i="1"/>
  <c r="K53" i="1"/>
  <c r="K55" i="1"/>
  <c r="K57" i="1"/>
  <c r="K59" i="1"/>
  <c r="J35" i="1"/>
  <c r="J30" i="1"/>
  <c r="L34" i="1"/>
  <c r="L27" i="1"/>
  <c r="L30" i="1"/>
  <c r="L39" i="1"/>
  <c r="J28" i="1"/>
  <c r="J40" i="1"/>
  <c r="J38" i="1"/>
  <c r="L31" i="1"/>
  <c r="J32" i="1"/>
  <c r="L28" i="1"/>
  <c r="L32" i="1"/>
  <c r="L36" i="1"/>
  <c r="L40" i="1"/>
  <c r="J34" i="1"/>
  <c r="J36" i="1"/>
  <c r="L38" i="1"/>
  <c r="L35" i="1"/>
  <c r="L29" i="1"/>
  <c r="L33" i="1"/>
  <c r="L37" i="1"/>
  <c r="K28" i="1"/>
  <c r="K30" i="1"/>
  <c r="K32" i="1"/>
  <c r="K34" i="1"/>
  <c r="K36" i="1"/>
  <c r="K38" i="1"/>
  <c r="K40" i="1"/>
  <c r="J27" i="1"/>
  <c r="J29" i="1"/>
  <c r="J31" i="1"/>
  <c r="J33" i="1"/>
  <c r="J37" i="1"/>
  <c r="J39" i="1"/>
  <c r="K35" i="1"/>
</calcChain>
</file>

<file path=xl/sharedStrings.xml><?xml version="1.0" encoding="utf-8"?>
<sst xmlns="http://schemas.openxmlformats.org/spreadsheetml/2006/main" count="222" uniqueCount="63">
  <si>
    <t>Province</t>
  </si>
  <si>
    <t>Mangrove Persistence</t>
  </si>
  <si>
    <t>Mangrove -&gt; Pond</t>
  </si>
  <si>
    <t>Mangrove -&gt; Other</t>
  </si>
  <si>
    <t>Mangrove -&gt; Water</t>
  </si>
  <si>
    <t>Pond Persistence</t>
  </si>
  <si>
    <t>Pond -&gt; Mangrove</t>
  </si>
  <si>
    <t>Pond -&gt; Other</t>
  </si>
  <si>
    <t>Pond -&gt; Water</t>
  </si>
  <si>
    <t>Other -&gt; Pond</t>
  </si>
  <si>
    <t>Wetland</t>
  </si>
  <si>
    <t>Wetland -&gt; Pond</t>
  </si>
  <si>
    <t>Wetland -&gt; Other</t>
  </si>
  <si>
    <t>Water</t>
  </si>
  <si>
    <t>Water -&gt; Mangrove</t>
  </si>
  <si>
    <t>Water -&gt; Pond</t>
  </si>
  <si>
    <t>Mangrove</t>
  </si>
  <si>
    <t>Cells</t>
  </si>
  <si>
    <t>Sq. Km.</t>
  </si>
  <si>
    <t>Change (sq km)</t>
  </si>
  <si>
    <t>Province Name</t>
  </si>
  <si>
    <t>Mangrove 99-14</t>
  </si>
  <si>
    <t>Mangrove 14-18</t>
  </si>
  <si>
    <t>Mangrove 99-18</t>
  </si>
  <si>
    <t>Total</t>
  </si>
  <si>
    <t>Wetland 99-14</t>
  </si>
  <si>
    <t>Wetland 14-18</t>
  </si>
  <si>
    <t>Wetland 99-18</t>
  </si>
  <si>
    <t>Pond 99-14</t>
  </si>
  <si>
    <t>Pond 14-18</t>
  </si>
  <si>
    <t>Pond 99-18</t>
  </si>
  <si>
    <t>Water 99-14</t>
  </si>
  <si>
    <t>Water 14-18</t>
  </si>
  <si>
    <t>Water 99-18</t>
  </si>
  <si>
    <t>Other 99-14</t>
  </si>
  <si>
    <t>Other 14-18</t>
  </si>
  <si>
    <t>Other 99-18</t>
  </si>
  <si>
    <t>1999-2014</t>
  </si>
  <si>
    <t>Legend Code</t>
  </si>
  <si>
    <t>Legend Caption</t>
  </si>
  <si>
    <t>1999-2018</t>
  </si>
  <si>
    <t>2014-2018</t>
  </si>
  <si>
    <t xml:space="preserve"> </t>
  </si>
  <si>
    <t xml:space="preserve">Johor                                                                           </t>
  </si>
  <si>
    <t xml:space="preserve">Kedah                                                                           </t>
  </si>
  <si>
    <t xml:space="preserve">Kelantan                                                                        </t>
  </si>
  <si>
    <t xml:space="preserve">Melaka                                                                          </t>
  </si>
  <si>
    <t xml:space="preserve">Negeri Sembilan                                                                 </t>
  </si>
  <si>
    <t xml:space="preserve">Pahang                                                                          </t>
  </si>
  <si>
    <t xml:space="preserve">Perak                                                                           </t>
  </si>
  <si>
    <t xml:space="preserve">Perlis                                                                          </t>
  </si>
  <si>
    <t xml:space="preserve">Pulau Pinang                                                                    </t>
  </si>
  <si>
    <t xml:space="preserve">Selangor                                                                        </t>
  </si>
  <si>
    <t xml:space="preserve">Trengganu                                                                       </t>
  </si>
  <si>
    <t xml:space="preserve">Labuan                                                                          </t>
  </si>
  <si>
    <t xml:space="preserve">Sabah                                                                           </t>
  </si>
  <si>
    <t xml:space="preserve">Sarawak                                                                         </t>
  </si>
  <si>
    <t>Coastal Wetland</t>
  </si>
  <si>
    <t>Pond Aquaculture</t>
  </si>
  <si>
    <t>Other/ Missing Land Cover</t>
  </si>
  <si>
    <t>Land Cover Change Analysis - Malaysia (1999 2014 2018)</t>
  </si>
  <si>
    <t>1999-2014 / 1999-2018 / 2014-2018</t>
  </si>
  <si>
    <t>Land Cover Change/Persistence Analysis (km^2) - Malaysia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</si>
</sst>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2" fontId="0" fillId="0" borderId="0" xfId="0" applyNumberFormat="1"/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2" fontId="1" fillId="0" borderId="1" xfId="0" applyNumberFormat="1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/>
    <xf numFmtId="0" fontId="3" fillId="0" borderId="0" xfId="0" applyFont="1"/>
  </cellXfs>
  <cellStyles count="1">
    <cellStyle name="Normal" xfId="0" builtinId="0"/>
  </cellStyles>
  <dxfs count="8"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8189E-4A9E-451D-A3C7-7E7D74922294}">
  <dimension ref="A1:L103"/>
  <sheetViews>
    <sheetView zoomScaleNormal="100" workbookViewId="0">
      <selection activeCell="J31" sqref="J31"/>
    </sheetView>
  </sheetViews>
  <sheetFormatPr defaultRowHeight="14.5" x14ac:dyDescent="0.35"/>
  <cols>
    <col min="1" max="1" width="25.08984375" customWidth="1"/>
    <col min="2" max="2" width="12" hidden="1" customWidth="1"/>
    <col min="3" max="3" width="12.81640625" hidden="1" customWidth="1"/>
    <col min="4" max="4" width="11.26953125" hidden="1" customWidth="1"/>
    <col min="5" max="5" width="2.54296875" hidden="1" customWidth="1"/>
    <col min="6" max="6" width="12.1796875" customWidth="1"/>
    <col min="7" max="7" width="13.26953125" customWidth="1"/>
    <col min="8" max="8" width="14" customWidth="1"/>
    <col min="9" max="9" width="2.7265625" hidden="1" customWidth="1"/>
    <col min="10" max="10" width="16.81640625" customWidth="1"/>
    <col min="11" max="11" width="15.54296875" customWidth="1"/>
    <col min="12" max="12" width="16.54296875" customWidth="1"/>
    <col min="21" max="21" width="13" customWidth="1"/>
  </cols>
  <sheetData>
    <row r="1" spans="1:12" ht="18.5" x14ac:dyDescent="0.45">
      <c r="A1" s="4" t="s">
        <v>60</v>
      </c>
    </row>
    <row r="5" spans="1:12" x14ac:dyDescent="0.35">
      <c r="A5" s="1" t="s">
        <v>16</v>
      </c>
      <c r="B5" s="1" t="s">
        <v>17</v>
      </c>
      <c r="C5" s="1"/>
      <c r="D5" s="1"/>
      <c r="E5" s="1"/>
      <c r="F5" s="1" t="s">
        <v>18</v>
      </c>
      <c r="G5" s="1"/>
      <c r="H5" s="1"/>
      <c r="I5" s="1"/>
      <c r="J5" s="1" t="s">
        <v>19</v>
      </c>
      <c r="K5" s="1"/>
      <c r="L5" s="1"/>
    </row>
    <row r="6" spans="1:12" x14ac:dyDescent="0.35">
      <c r="A6" s="1" t="s">
        <v>20</v>
      </c>
      <c r="B6" s="1">
        <v>1999</v>
      </c>
      <c r="C6" s="1">
        <v>2014</v>
      </c>
      <c r="D6" s="1">
        <v>2018</v>
      </c>
      <c r="E6" s="1"/>
      <c r="F6" s="1">
        <v>1999</v>
      </c>
      <c r="G6" s="1">
        <v>2014</v>
      </c>
      <c r="H6" s="1">
        <v>2018</v>
      </c>
      <c r="I6" s="1"/>
      <c r="J6" s="3" t="s">
        <v>21</v>
      </c>
      <c r="K6" s="3" t="s">
        <v>22</v>
      </c>
      <c r="L6" s="3" t="s">
        <v>23</v>
      </c>
    </row>
    <row r="7" spans="1:12" x14ac:dyDescent="0.35">
      <c r="A7" t="s">
        <v>43</v>
      </c>
      <c r="B7">
        <v>1230871</v>
      </c>
      <c r="C7">
        <v>1143108</v>
      </c>
      <c r="D7">
        <v>1117539</v>
      </c>
      <c r="F7" s="2">
        <f t="shared" ref="F7:G7" si="0">(B7*225)/1000000</f>
        <v>276.94597499999998</v>
      </c>
      <c r="G7" s="2">
        <f t="shared" si="0"/>
        <v>257.19929999999999</v>
      </c>
      <c r="H7" s="2">
        <f>(D7*225)/1000000</f>
        <v>251.44627500000001</v>
      </c>
      <c r="I7" s="2"/>
      <c r="J7" s="2">
        <f>G7-F7</f>
        <v>-19.746674999999982</v>
      </c>
      <c r="K7" s="2">
        <f>H7-G7</f>
        <v>-5.7530249999999796</v>
      </c>
      <c r="L7" s="2">
        <f>H7-F7</f>
        <v>-25.499699999999962</v>
      </c>
    </row>
    <row r="8" spans="1:12" x14ac:dyDescent="0.35">
      <c r="A8" t="s">
        <v>44</v>
      </c>
      <c r="B8">
        <v>338927</v>
      </c>
      <c r="C8">
        <v>359251</v>
      </c>
      <c r="D8">
        <v>359452</v>
      </c>
      <c r="F8" s="2">
        <f t="shared" ref="F8:F20" si="1">(B8*225)/1000000</f>
        <v>76.258574999999993</v>
      </c>
      <c r="G8" s="2">
        <f t="shared" ref="G8:G20" si="2">(C8*225)/1000000</f>
        <v>80.831474999999998</v>
      </c>
      <c r="H8" s="2">
        <f t="shared" ref="H8:H20" si="3">(D8*225)/1000000</f>
        <v>80.8767</v>
      </c>
      <c r="I8" s="2"/>
      <c r="J8" s="2">
        <f t="shared" ref="J8:J20" si="4">G8-F8</f>
        <v>4.5729000000000042</v>
      </c>
      <c r="K8" s="2">
        <f t="shared" ref="K8:K20" si="5">H8-G8</f>
        <v>4.5225000000002069E-2</v>
      </c>
      <c r="L8" s="2">
        <f t="shared" ref="L8:L20" si="6">H8-F8</f>
        <v>4.6181250000000063</v>
      </c>
    </row>
    <row r="9" spans="1:12" x14ac:dyDescent="0.35">
      <c r="A9" t="s">
        <v>45</v>
      </c>
      <c r="B9">
        <v>38906</v>
      </c>
      <c r="C9">
        <v>41302</v>
      </c>
      <c r="D9">
        <v>41135</v>
      </c>
      <c r="F9" s="2">
        <f t="shared" si="1"/>
        <v>8.7538499999999999</v>
      </c>
      <c r="G9" s="2">
        <f t="shared" si="2"/>
        <v>9.2929499999999994</v>
      </c>
      <c r="H9" s="2">
        <f t="shared" si="3"/>
        <v>9.2553750000000008</v>
      </c>
      <c r="I9" s="2"/>
      <c r="J9" s="2">
        <f t="shared" si="4"/>
        <v>0.53909999999999947</v>
      </c>
      <c r="K9" s="2">
        <f t="shared" si="5"/>
        <v>-3.7574999999998582E-2</v>
      </c>
      <c r="L9" s="2">
        <f t="shared" si="6"/>
        <v>0.50152500000000089</v>
      </c>
    </row>
    <row r="10" spans="1:12" x14ac:dyDescent="0.35">
      <c r="A10" t="s">
        <v>46</v>
      </c>
      <c r="B10">
        <v>45519</v>
      </c>
      <c r="C10">
        <v>41685</v>
      </c>
      <c r="D10">
        <v>41873</v>
      </c>
      <c r="F10" s="2">
        <f t="shared" si="1"/>
        <v>10.241775000000001</v>
      </c>
      <c r="G10" s="2">
        <f t="shared" si="2"/>
        <v>9.3791250000000002</v>
      </c>
      <c r="H10" s="2">
        <f t="shared" si="3"/>
        <v>9.4214249999999993</v>
      </c>
      <c r="I10" s="2"/>
      <c r="J10" s="2">
        <f t="shared" si="4"/>
        <v>-0.86265000000000036</v>
      </c>
      <c r="K10" s="2">
        <f t="shared" si="5"/>
        <v>4.2299999999999116E-2</v>
      </c>
      <c r="L10" s="2">
        <f t="shared" si="6"/>
        <v>-0.82035000000000124</v>
      </c>
    </row>
    <row r="11" spans="1:12" x14ac:dyDescent="0.35">
      <c r="A11" t="s">
        <v>47</v>
      </c>
      <c r="B11">
        <v>74977</v>
      </c>
      <c r="C11">
        <v>64962</v>
      </c>
      <c r="D11">
        <v>65285</v>
      </c>
      <c r="F11" s="2">
        <f t="shared" si="1"/>
        <v>16.869824999999999</v>
      </c>
      <c r="G11" s="2">
        <f t="shared" si="2"/>
        <v>14.61645</v>
      </c>
      <c r="H11" s="2">
        <f t="shared" si="3"/>
        <v>14.689125000000001</v>
      </c>
      <c r="I11" s="2"/>
      <c r="J11" s="2">
        <f t="shared" si="4"/>
        <v>-2.2533749999999984</v>
      </c>
      <c r="K11" s="2">
        <f t="shared" si="5"/>
        <v>7.2675000000000267E-2</v>
      </c>
      <c r="L11" s="2">
        <f t="shared" si="6"/>
        <v>-2.1806999999999981</v>
      </c>
    </row>
    <row r="12" spans="1:12" x14ac:dyDescent="0.35">
      <c r="A12" t="s">
        <v>48</v>
      </c>
      <c r="B12">
        <v>229181</v>
      </c>
      <c r="C12">
        <v>201521</v>
      </c>
      <c r="D12">
        <v>200147</v>
      </c>
      <c r="F12" s="2">
        <f t="shared" si="1"/>
        <v>51.565725</v>
      </c>
      <c r="G12" s="2">
        <f t="shared" si="2"/>
        <v>45.342224999999999</v>
      </c>
      <c r="H12" s="2">
        <f t="shared" si="3"/>
        <v>45.033074999999997</v>
      </c>
      <c r="I12" s="2"/>
      <c r="J12" s="2">
        <f t="shared" si="4"/>
        <v>-6.2235000000000014</v>
      </c>
      <c r="K12" s="2">
        <f t="shared" si="5"/>
        <v>-0.30915000000000248</v>
      </c>
      <c r="L12" s="2">
        <f t="shared" si="6"/>
        <v>-6.5326500000000038</v>
      </c>
    </row>
    <row r="13" spans="1:12" x14ac:dyDescent="0.35">
      <c r="A13" t="s">
        <v>49</v>
      </c>
      <c r="B13">
        <v>1890226</v>
      </c>
      <c r="C13">
        <v>1839548</v>
      </c>
      <c r="D13">
        <v>1828636</v>
      </c>
      <c r="F13" s="2">
        <f t="shared" si="1"/>
        <v>425.30085000000003</v>
      </c>
      <c r="G13" s="2">
        <f t="shared" si="2"/>
        <v>413.89830000000001</v>
      </c>
      <c r="H13" s="2">
        <f t="shared" si="3"/>
        <v>411.44310000000002</v>
      </c>
      <c r="I13" s="2"/>
      <c r="J13" s="2">
        <f t="shared" si="4"/>
        <v>-11.402550000000019</v>
      </c>
      <c r="K13" s="2">
        <f t="shared" si="5"/>
        <v>-2.4551999999999907</v>
      </c>
      <c r="L13" s="2">
        <f t="shared" si="6"/>
        <v>-13.85775000000001</v>
      </c>
    </row>
    <row r="14" spans="1:12" x14ac:dyDescent="0.35">
      <c r="A14" t="s">
        <v>50</v>
      </c>
      <c r="B14">
        <v>3862</v>
      </c>
      <c r="C14">
        <v>5069</v>
      </c>
      <c r="D14">
        <v>4949</v>
      </c>
      <c r="F14" s="2">
        <f t="shared" si="1"/>
        <v>0.86895</v>
      </c>
      <c r="G14" s="2">
        <f t="shared" si="2"/>
        <v>1.140525</v>
      </c>
      <c r="H14" s="2">
        <f t="shared" si="3"/>
        <v>1.1135250000000001</v>
      </c>
      <c r="I14" s="2"/>
      <c r="J14" s="2">
        <f t="shared" si="4"/>
        <v>0.27157500000000001</v>
      </c>
      <c r="K14" s="2">
        <f t="shared" si="5"/>
        <v>-2.6999999999999913E-2</v>
      </c>
      <c r="L14" s="2">
        <f t="shared" si="6"/>
        <v>0.2445750000000001</v>
      </c>
    </row>
    <row r="15" spans="1:12" x14ac:dyDescent="0.35">
      <c r="A15" t="s">
        <v>51</v>
      </c>
      <c r="B15">
        <v>111511</v>
      </c>
      <c r="C15">
        <v>120613</v>
      </c>
      <c r="D15">
        <v>123904</v>
      </c>
      <c r="F15" s="2">
        <f t="shared" si="1"/>
        <v>25.089974999999999</v>
      </c>
      <c r="G15" s="2">
        <f t="shared" si="2"/>
        <v>27.137924999999999</v>
      </c>
      <c r="H15" s="2">
        <f t="shared" si="3"/>
        <v>27.878399999999999</v>
      </c>
      <c r="I15" s="2"/>
      <c r="J15" s="2">
        <f t="shared" si="4"/>
        <v>2.0479500000000002</v>
      </c>
      <c r="K15" s="2">
        <f t="shared" si="5"/>
        <v>0.74047499999999999</v>
      </c>
      <c r="L15" s="2">
        <f t="shared" si="6"/>
        <v>2.7884250000000002</v>
      </c>
    </row>
    <row r="16" spans="1:12" x14ac:dyDescent="0.35">
      <c r="A16" t="s">
        <v>52</v>
      </c>
      <c r="B16">
        <v>1045022</v>
      </c>
      <c r="C16">
        <v>982222</v>
      </c>
      <c r="D16">
        <v>973020</v>
      </c>
      <c r="F16" s="2">
        <f t="shared" si="1"/>
        <v>235.12995000000001</v>
      </c>
      <c r="G16" s="2">
        <f t="shared" si="2"/>
        <v>220.99995000000001</v>
      </c>
      <c r="H16" s="2">
        <f t="shared" si="3"/>
        <v>218.92949999999999</v>
      </c>
      <c r="I16" s="2"/>
      <c r="J16" s="2">
        <f t="shared" si="4"/>
        <v>-14.129999999999995</v>
      </c>
      <c r="K16" s="2">
        <f t="shared" si="5"/>
        <v>-2.0704500000000223</v>
      </c>
      <c r="L16" s="2">
        <f t="shared" si="6"/>
        <v>-16.200450000000018</v>
      </c>
    </row>
    <row r="17" spans="1:12" x14ac:dyDescent="0.35">
      <c r="A17" t="s">
        <v>53</v>
      </c>
      <c r="B17">
        <v>206362</v>
      </c>
      <c r="C17">
        <v>188184</v>
      </c>
      <c r="D17">
        <v>185906</v>
      </c>
      <c r="F17" s="2">
        <f t="shared" si="1"/>
        <v>46.431449999999998</v>
      </c>
      <c r="G17" s="2">
        <f t="shared" si="2"/>
        <v>42.3414</v>
      </c>
      <c r="H17" s="2">
        <f t="shared" si="3"/>
        <v>41.828850000000003</v>
      </c>
      <c r="I17" s="2"/>
      <c r="J17" s="2">
        <f t="shared" si="4"/>
        <v>-4.090049999999998</v>
      </c>
      <c r="K17" s="2">
        <f t="shared" si="5"/>
        <v>-0.5125499999999974</v>
      </c>
      <c r="L17" s="2">
        <f t="shared" si="6"/>
        <v>-4.6025999999999954</v>
      </c>
    </row>
    <row r="18" spans="1:12" x14ac:dyDescent="0.35">
      <c r="A18" t="s">
        <v>54</v>
      </c>
      <c r="B18">
        <v>18312</v>
      </c>
      <c r="C18">
        <v>16571</v>
      </c>
      <c r="D18">
        <v>17776</v>
      </c>
      <c r="F18" s="2">
        <f t="shared" si="1"/>
        <v>4.1201999999999996</v>
      </c>
      <c r="G18" s="2">
        <f t="shared" si="2"/>
        <v>3.728475</v>
      </c>
      <c r="H18" s="2">
        <f t="shared" si="3"/>
        <v>3.9996</v>
      </c>
      <c r="I18" s="2"/>
      <c r="J18" s="2">
        <f t="shared" si="4"/>
        <v>-0.39172499999999966</v>
      </c>
      <c r="K18" s="2">
        <f t="shared" si="5"/>
        <v>0.27112500000000006</v>
      </c>
      <c r="L18" s="2">
        <f t="shared" si="6"/>
        <v>-0.1205999999999996</v>
      </c>
    </row>
    <row r="19" spans="1:12" x14ac:dyDescent="0.35">
      <c r="A19" t="s">
        <v>55</v>
      </c>
      <c r="B19">
        <v>15808458</v>
      </c>
      <c r="C19">
        <v>15379128</v>
      </c>
      <c r="D19">
        <v>15264981</v>
      </c>
      <c r="F19" s="2">
        <f t="shared" si="1"/>
        <v>3556.9030499999999</v>
      </c>
      <c r="G19" s="2">
        <f t="shared" si="2"/>
        <v>3460.3038000000001</v>
      </c>
      <c r="H19" s="2">
        <f t="shared" si="3"/>
        <v>3434.6207250000002</v>
      </c>
      <c r="I19" s="2"/>
      <c r="J19" s="2">
        <f t="shared" si="4"/>
        <v>-96.599249999999756</v>
      </c>
      <c r="K19" s="2">
        <f t="shared" si="5"/>
        <v>-25.683074999999917</v>
      </c>
      <c r="L19" s="2">
        <f t="shared" si="6"/>
        <v>-122.28232499999967</v>
      </c>
    </row>
    <row r="20" spans="1:12" x14ac:dyDescent="0.35">
      <c r="A20" t="s">
        <v>56</v>
      </c>
      <c r="B20">
        <v>7050360</v>
      </c>
      <c r="C20">
        <v>6821115</v>
      </c>
      <c r="D20">
        <v>6580523</v>
      </c>
      <c r="F20" s="2">
        <f t="shared" si="1"/>
        <v>1586.3309999999999</v>
      </c>
      <c r="G20" s="2">
        <f t="shared" si="2"/>
        <v>1534.750875</v>
      </c>
      <c r="H20" s="2">
        <f t="shared" si="3"/>
        <v>1480.617675</v>
      </c>
      <c r="I20" s="2"/>
      <c r="J20" s="2">
        <f t="shared" si="4"/>
        <v>-51.580124999999953</v>
      </c>
      <c r="K20" s="2">
        <f t="shared" si="5"/>
        <v>-54.133199999999988</v>
      </c>
      <c r="L20" s="2">
        <f t="shared" si="6"/>
        <v>-105.71332499999994</v>
      </c>
    </row>
    <row r="21" spans="1:12" x14ac:dyDescent="0.35">
      <c r="A21" s="5" t="s">
        <v>24</v>
      </c>
      <c r="B21" s="6">
        <f>SUM(B7:B20)</f>
        <v>28092494</v>
      </c>
      <c r="C21" s="6">
        <f>SUM(C7:C20)</f>
        <v>27204279</v>
      </c>
      <c r="D21" s="6">
        <f>SUM(D7:D20)</f>
        <v>26805126</v>
      </c>
      <c r="E21" s="6"/>
      <c r="F21" s="7">
        <f t="shared" ref="F21:H21" si="7">B21*0.000225</f>
        <v>6320.8111499999995</v>
      </c>
      <c r="G21" s="7">
        <f t="shared" si="7"/>
        <v>6120.962775</v>
      </c>
      <c r="H21" s="7">
        <f t="shared" si="7"/>
        <v>6031.1533499999996</v>
      </c>
      <c r="I21" s="7"/>
      <c r="J21" s="7">
        <f t="shared" ref="J21:K21" si="8">(G21-F21)</f>
        <v>-199.84837499999958</v>
      </c>
      <c r="K21" s="7">
        <f t="shared" si="8"/>
        <v>-89.809425000000374</v>
      </c>
      <c r="L21" s="7">
        <f t="shared" ref="L21" si="9">(H21-F21)</f>
        <v>-289.65779999999995</v>
      </c>
    </row>
    <row r="22" spans="1:12" x14ac:dyDescent="0.35">
      <c r="F22" s="2"/>
      <c r="G22" s="2"/>
      <c r="H22" s="2"/>
      <c r="I22" s="2"/>
      <c r="J22" s="2"/>
      <c r="K22" s="2"/>
      <c r="L22" s="2"/>
    </row>
    <row r="25" spans="1:12" x14ac:dyDescent="0.35">
      <c r="A25" s="1" t="s">
        <v>57</v>
      </c>
      <c r="B25" s="1" t="s">
        <v>17</v>
      </c>
      <c r="C25" s="1"/>
      <c r="D25" s="1"/>
      <c r="E25" s="1"/>
      <c r="F25" s="1" t="s">
        <v>18</v>
      </c>
      <c r="G25" s="1"/>
      <c r="H25" s="1"/>
      <c r="J25" s="1" t="s">
        <v>19</v>
      </c>
      <c r="K25" s="1"/>
      <c r="L25" s="1"/>
    </row>
    <row r="26" spans="1:12" x14ac:dyDescent="0.35">
      <c r="A26" s="1" t="s">
        <v>20</v>
      </c>
      <c r="B26" s="1">
        <v>1999</v>
      </c>
      <c r="C26" s="1">
        <v>2014</v>
      </c>
      <c r="D26" s="1">
        <v>2018</v>
      </c>
      <c r="E26" s="1"/>
      <c r="F26" s="1">
        <v>1999</v>
      </c>
      <c r="G26" s="1">
        <v>2014</v>
      </c>
      <c r="H26" s="1">
        <v>2018</v>
      </c>
      <c r="J26" s="3" t="s">
        <v>25</v>
      </c>
      <c r="K26" s="3" t="s">
        <v>26</v>
      </c>
      <c r="L26" s="3" t="s">
        <v>27</v>
      </c>
    </row>
    <row r="27" spans="1:12" x14ac:dyDescent="0.35">
      <c r="A27" t="s">
        <v>43</v>
      </c>
      <c r="B27">
        <v>0</v>
      </c>
      <c r="C27">
        <v>0</v>
      </c>
      <c r="D27">
        <v>0</v>
      </c>
      <c r="F27" s="2">
        <f t="shared" ref="F27:F40" si="10">(B27*225)/1000000</f>
        <v>0</v>
      </c>
      <c r="G27" s="2">
        <f t="shared" ref="G27:G40" si="11">(C27*225)/1000000</f>
        <v>0</v>
      </c>
      <c r="H27" s="2">
        <f>(D27*225)/1000000</f>
        <v>0</v>
      </c>
      <c r="I27" s="2"/>
      <c r="J27" s="2">
        <f>G27-F27</f>
        <v>0</v>
      </c>
      <c r="K27" s="2">
        <f>H27-G27</f>
        <v>0</v>
      </c>
      <c r="L27" s="2">
        <f>H27-F27</f>
        <v>0</v>
      </c>
    </row>
    <row r="28" spans="1:12" x14ac:dyDescent="0.35">
      <c r="A28" t="s">
        <v>44</v>
      </c>
      <c r="B28">
        <v>0</v>
      </c>
      <c r="C28">
        <v>0</v>
      </c>
      <c r="D28">
        <v>0</v>
      </c>
      <c r="F28" s="2">
        <f t="shared" si="10"/>
        <v>0</v>
      </c>
      <c r="G28" s="2">
        <f t="shared" si="11"/>
        <v>0</v>
      </c>
      <c r="H28" s="2">
        <f t="shared" ref="H28:H40" si="12">(D28*225)/1000000</f>
        <v>0</v>
      </c>
      <c r="I28" s="2"/>
      <c r="J28" s="2">
        <f t="shared" ref="J28:J40" si="13">G28-F28</f>
        <v>0</v>
      </c>
      <c r="K28" s="2">
        <f t="shared" ref="K28:K40" si="14">H28-G28</f>
        <v>0</v>
      </c>
      <c r="L28" s="2">
        <f t="shared" ref="L28:L40" si="15">H28-F28</f>
        <v>0</v>
      </c>
    </row>
    <row r="29" spans="1:12" x14ac:dyDescent="0.35">
      <c r="A29" t="s">
        <v>45</v>
      </c>
      <c r="B29">
        <v>0</v>
      </c>
      <c r="C29">
        <v>0</v>
      </c>
      <c r="D29">
        <v>0</v>
      </c>
      <c r="F29" s="2">
        <f t="shared" si="10"/>
        <v>0</v>
      </c>
      <c r="G29" s="2">
        <f t="shared" si="11"/>
        <v>0</v>
      </c>
      <c r="H29" s="2">
        <f t="shared" si="12"/>
        <v>0</v>
      </c>
      <c r="I29" s="2"/>
      <c r="J29" s="2">
        <f t="shared" si="13"/>
        <v>0</v>
      </c>
      <c r="K29" s="2">
        <f t="shared" si="14"/>
        <v>0</v>
      </c>
      <c r="L29" s="2">
        <f t="shared" si="15"/>
        <v>0</v>
      </c>
    </row>
    <row r="30" spans="1:12" x14ac:dyDescent="0.35">
      <c r="A30" t="s">
        <v>46</v>
      </c>
      <c r="B30">
        <v>76163</v>
      </c>
      <c r="C30">
        <v>74581</v>
      </c>
      <c r="D30">
        <v>74330</v>
      </c>
      <c r="F30" s="2">
        <f t="shared" si="10"/>
        <v>17.136675</v>
      </c>
      <c r="G30" s="2">
        <f t="shared" si="11"/>
        <v>16.780725</v>
      </c>
      <c r="H30" s="2">
        <f t="shared" si="12"/>
        <v>16.724250000000001</v>
      </c>
      <c r="I30" s="2"/>
      <c r="J30" s="2">
        <f t="shared" si="13"/>
        <v>-0.35594999999999999</v>
      </c>
      <c r="K30" s="2">
        <f t="shared" si="14"/>
        <v>-5.6474999999998943E-2</v>
      </c>
      <c r="L30" s="2">
        <f t="shared" si="15"/>
        <v>-0.41242499999999893</v>
      </c>
    </row>
    <row r="31" spans="1:12" x14ac:dyDescent="0.35">
      <c r="A31" t="s">
        <v>47</v>
      </c>
      <c r="B31">
        <v>85898</v>
      </c>
      <c r="C31">
        <v>84290</v>
      </c>
      <c r="D31">
        <v>84289</v>
      </c>
      <c r="F31" s="2">
        <f t="shared" si="10"/>
        <v>19.32705</v>
      </c>
      <c r="G31" s="2">
        <f t="shared" si="11"/>
        <v>18.965250000000001</v>
      </c>
      <c r="H31" s="2">
        <f t="shared" si="12"/>
        <v>18.965025000000001</v>
      </c>
      <c r="I31" s="2"/>
      <c r="J31" s="2">
        <f t="shared" si="13"/>
        <v>-0.36179999999999879</v>
      </c>
      <c r="K31" s="2">
        <f t="shared" si="14"/>
        <v>-2.250000000003638E-4</v>
      </c>
      <c r="L31" s="2">
        <f t="shared" si="15"/>
        <v>-0.36202499999999915</v>
      </c>
    </row>
    <row r="32" spans="1:12" x14ac:dyDescent="0.35">
      <c r="A32" t="s">
        <v>48</v>
      </c>
      <c r="B32">
        <v>1543287</v>
      </c>
      <c r="C32">
        <v>628146</v>
      </c>
      <c r="D32">
        <v>532662</v>
      </c>
      <c r="F32" s="2">
        <f t="shared" si="10"/>
        <v>347.239575</v>
      </c>
      <c r="G32" s="2">
        <f t="shared" si="11"/>
        <v>141.33285000000001</v>
      </c>
      <c r="H32" s="2">
        <f t="shared" si="12"/>
        <v>119.84895</v>
      </c>
      <c r="I32" s="2"/>
      <c r="J32" s="2">
        <f t="shared" si="13"/>
        <v>-205.90672499999999</v>
      </c>
      <c r="K32" s="2">
        <f t="shared" si="14"/>
        <v>-21.483900000000006</v>
      </c>
      <c r="L32" s="2">
        <f t="shared" si="15"/>
        <v>-227.390625</v>
      </c>
    </row>
    <row r="33" spans="1:12" x14ac:dyDescent="0.35">
      <c r="A33" t="s">
        <v>49</v>
      </c>
      <c r="B33">
        <v>21716</v>
      </c>
      <c r="C33">
        <v>0</v>
      </c>
      <c r="D33">
        <v>0</v>
      </c>
      <c r="F33" s="2">
        <f t="shared" si="10"/>
        <v>4.8860999999999999</v>
      </c>
      <c r="G33" s="2">
        <f t="shared" si="11"/>
        <v>0</v>
      </c>
      <c r="H33" s="2">
        <f t="shared" si="12"/>
        <v>0</v>
      </c>
      <c r="I33" s="2"/>
      <c r="J33" s="2">
        <f t="shared" si="13"/>
        <v>-4.8860999999999999</v>
      </c>
      <c r="K33" s="2">
        <f t="shared" si="14"/>
        <v>0</v>
      </c>
      <c r="L33" s="2">
        <f t="shared" si="15"/>
        <v>-4.8860999999999999</v>
      </c>
    </row>
    <row r="34" spans="1:12" x14ac:dyDescent="0.35">
      <c r="A34" t="s">
        <v>50</v>
      </c>
      <c r="B34">
        <v>0</v>
      </c>
      <c r="C34">
        <v>0</v>
      </c>
      <c r="D34">
        <v>0</v>
      </c>
      <c r="F34" s="2">
        <f t="shared" si="10"/>
        <v>0</v>
      </c>
      <c r="G34" s="2">
        <f t="shared" si="11"/>
        <v>0</v>
      </c>
      <c r="H34" s="2">
        <f t="shared" si="12"/>
        <v>0</v>
      </c>
      <c r="I34" s="2"/>
      <c r="J34" s="2">
        <f t="shared" si="13"/>
        <v>0</v>
      </c>
      <c r="K34" s="2">
        <f t="shared" si="14"/>
        <v>0</v>
      </c>
      <c r="L34" s="2">
        <f t="shared" si="15"/>
        <v>0</v>
      </c>
    </row>
    <row r="35" spans="1:12" x14ac:dyDescent="0.35">
      <c r="A35" t="s">
        <v>51</v>
      </c>
      <c r="B35">
        <v>0</v>
      </c>
      <c r="C35">
        <v>0</v>
      </c>
      <c r="D35">
        <v>0</v>
      </c>
      <c r="F35" s="2">
        <f t="shared" si="10"/>
        <v>0</v>
      </c>
      <c r="G35" s="2">
        <f t="shared" si="11"/>
        <v>0</v>
      </c>
      <c r="H35" s="2">
        <f t="shared" si="12"/>
        <v>0</v>
      </c>
      <c r="I35" s="2"/>
      <c r="J35" s="2">
        <f t="shared" si="13"/>
        <v>0</v>
      </c>
      <c r="K35" s="2">
        <f t="shared" si="14"/>
        <v>0</v>
      </c>
      <c r="L35" s="2">
        <f t="shared" si="15"/>
        <v>0</v>
      </c>
    </row>
    <row r="36" spans="1:12" x14ac:dyDescent="0.35">
      <c r="A36" t="s">
        <v>52</v>
      </c>
      <c r="B36">
        <v>717220</v>
      </c>
      <c r="C36">
        <v>641109</v>
      </c>
      <c r="D36">
        <v>651455</v>
      </c>
      <c r="F36" s="2">
        <f t="shared" si="10"/>
        <v>161.37450000000001</v>
      </c>
      <c r="G36" s="2">
        <f t="shared" si="11"/>
        <v>144.24952500000001</v>
      </c>
      <c r="H36" s="2">
        <f t="shared" si="12"/>
        <v>146.57737499999999</v>
      </c>
      <c r="I36" s="2"/>
      <c r="J36" s="2">
        <f t="shared" si="13"/>
        <v>-17.124975000000006</v>
      </c>
      <c r="K36" s="2">
        <f t="shared" si="14"/>
        <v>2.3278499999999838</v>
      </c>
      <c r="L36" s="2">
        <f t="shared" si="15"/>
        <v>-14.797125000000023</v>
      </c>
    </row>
    <row r="37" spans="1:12" x14ac:dyDescent="0.35">
      <c r="A37" t="s">
        <v>53</v>
      </c>
      <c r="B37">
        <v>1277852</v>
      </c>
      <c r="C37">
        <v>831504</v>
      </c>
      <c r="D37">
        <v>815838</v>
      </c>
      <c r="F37" s="2">
        <f t="shared" si="10"/>
        <v>287.51670000000001</v>
      </c>
      <c r="G37" s="2">
        <f t="shared" si="11"/>
        <v>187.08840000000001</v>
      </c>
      <c r="H37" s="2">
        <f t="shared" si="12"/>
        <v>183.56354999999999</v>
      </c>
      <c r="I37" s="2"/>
      <c r="J37" s="2">
        <f t="shared" si="13"/>
        <v>-100.42830000000001</v>
      </c>
      <c r="K37" s="2">
        <f t="shared" si="14"/>
        <v>-3.5248500000000149</v>
      </c>
      <c r="L37" s="2">
        <f t="shared" si="15"/>
        <v>-103.95315000000002</v>
      </c>
    </row>
    <row r="38" spans="1:12" x14ac:dyDescent="0.35">
      <c r="A38" t="s">
        <v>54</v>
      </c>
      <c r="B38">
        <v>0</v>
      </c>
      <c r="C38">
        <v>0</v>
      </c>
      <c r="D38">
        <v>0</v>
      </c>
      <c r="F38" s="2">
        <f t="shared" si="10"/>
        <v>0</v>
      </c>
      <c r="G38" s="2">
        <f t="shared" si="11"/>
        <v>0</v>
      </c>
      <c r="H38" s="2">
        <f t="shared" si="12"/>
        <v>0</v>
      </c>
      <c r="I38" s="2"/>
      <c r="J38" s="2">
        <f t="shared" si="13"/>
        <v>0</v>
      </c>
      <c r="K38" s="2">
        <f t="shared" si="14"/>
        <v>0</v>
      </c>
      <c r="L38" s="2">
        <f t="shared" si="15"/>
        <v>0</v>
      </c>
    </row>
    <row r="39" spans="1:12" x14ac:dyDescent="0.35">
      <c r="A39" t="s">
        <v>55</v>
      </c>
      <c r="B39">
        <v>2728097</v>
      </c>
      <c r="C39">
        <v>1989856</v>
      </c>
      <c r="D39">
        <v>1910909</v>
      </c>
      <c r="F39" s="2">
        <f t="shared" si="10"/>
        <v>613.82182499999999</v>
      </c>
      <c r="G39" s="2">
        <f t="shared" si="11"/>
        <v>447.7176</v>
      </c>
      <c r="H39" s="2">
        <f t="shared" si="12"/>
        <v>429.95452499999999</v>
      </c>
      <c r="I39" s="2"/>
      <c r="J39" s="2">
        <f t="shared" si="13"/>
        <v>-166.10422499999999</v>
      </c>
      <c r="K39" s="2">
        <f t="shared" si="14"/>
        <v>-17.763075000000015</v>
      </c>
      <c r="L39" s="2">
        <f t="shared" si="15"/>
        <v>-183.8673</v>
      </c>
    </row>
    <row r="40" spans="1:12" x14ac:dyDescent="0.35">
      <c r="A40" t="s">
        <v>56</v>
      </c>
      <c r="B40">
        <v>15304866</v>
      </c>
      <c r="C40">
        <v>7667788</v>
      </c>
      <c r="D40">
        <v>7337843</v>
      </c>
      <c r="F40" s="2">
        <f t="shared" si="10"/>
        <v>3443.59485</v>
      </c>
      <c r="G40" s="2">
        <f t="shared" si="11"/>
        <v>1725.2523000000001</v>
      </c>
      <c r="H40" s="2">
        <f t="shared" si="12"/>
        <v>1651.0146749999999</v>
      </c>
      <c r="I40" s="2"/>
      <c r="J40" s="2">
        <f t="shared" si="13"/>
        <v>-1718.3425499999998</v>
      </c>
      <c r="K40" s="2">
        <f t="shared" si="14"/>
        <v>-74.237625000000207</v>
      </c>
      <c r="L40" s="2">
        <f t="shared" si="15"/>
        <v>-1792.5801750000001</v>
      </c>
    </row>
    <row r="41" spans="1:12" x14ac:dyDescent="0.35">
      <c r="A41" s="5" t="s">
        <v>24</v>
      </c>
      <c r="B41" s="6">
        <f>SUM(B27:B40)</f>
        <v>21755099</v>
      </c>
      <c r="C41" s="6">
        <f>SUM(C27:C40)</f>
        <v>11917274</v>
      </c>
      <c r="D41" s="6">
        <f>SUM(D27:D40)</f>
        <v>11407326</v>
      </c>
      <c r="E41" s="6"/>
      <c r="F41" s="7">
        <f t="shared" ref="F41" si="16">B41*0.000225</f>
        <v>4894.8972750000003</v>
      </c>
      <c r="G41" s="7">
        <f t="shared" ref="G41" si="17">C41*0.000225</f>
        <v>2681.3866499999999</v>
      </c>
      <c r="H41" s="7">
        <f t="shared" ref="H41" si="18">D41*0.000225</f>
        <v>2566.6483499999999</v>
      </c>
      <c r="I41" s="7"/>
      <c r="J41" s="7">
        <f t="shared" ref="J41" si="19">(G41-F41)</f>
        <v>-2213.5106250000003</v>
      </c>
      <c r="K41" s="7">
        <f t="shared" ref="K41" si="20">(H41-G41)</f>
        <v>-114.73829999999998</v>
      </c>
      <c r="L41" s="7">
        <f t="shared" ref="L41" si="21">(H41-F41)</f>
        <v>-2328.2489250000003</v>
      </c>
    </row>
    <row r="45" spans="1:12" x14ac:dyDescent="0.35">
      <c r="A45" s="1" t="s">
        <v>58</v>
      </c>
      <c r="B45" s="1" t="s">
        <v>17</v>
      </c>
      <c r="C45" s="1"/>
      <c r="D45" s="1"/>
      <c r="E45" s="1"/>
      <c r="F45" s="1" t="s">
        <v>18</v>
      </c>
      <c r="G45" s="1"/>
      <c r="H45" s="1"/>
      <c r="J45" s="1" t="s">
        <v>19</v>
      </c>
      <c r="K45" s="1"/>
      <c r="L45" s="1"/>
    </row>
    <row r="46" spans="1:12" x14ac:dyDescent="0.35">
      <c r="A46" s="1" t="s">
        <v>20</v>
      </c>
      <c r="B46" s="1">
        <v>1999</v>
      </c>
      <c r="C46" s="1">
        <v>2014</v>
      </c>
      <c r="D46" s="1">
        <v>2018</v>
      </c>
      <c r="E46" s="1"/>
      <c r="F46" s="1">
        <v>1999</v>
      </c>
      <c r="G46" s="1">
        <v>2014</v>
      </c>
      <c r="H46" s="1">
        <v>2018</v>
      </c>
      <c r="J46" s="3" t="s">
        <v>28</v>
      </c>
      <c r="K46" s="3" t="s">
        <v>29</v>
      </c>
      <c r="L46" s="3" t="s">
        <v>30</v>
      </c>
    </row>
    <row r="47" spans="1:12" x14ac:dyDescent="0.35">
      <c r="A47" t="s">
        <v>43</v>
      </c>
      <c r="B47">
        <v>71625</v>
      </c>
      <c r="C47">
        <v>118770</v>
      </c>
      <c r="D47">
        <v>121962</v>
      </c>
      <c r="F47" s="2">
        <f t="shared" ref="F47:F60" si="22">(B47*225)/1000000</f>
        <v>16.115625000000001</v>
      </c>
      <c r="G47" s="2">
        <f t="shared" ref="G47:G57" si="23">(C47*225)/1000000</f>
        <v>26.72325</v>
      </c>
      <c r="H47" s="2">
        <f>(D47*225)/1000000</f>
        <v>27.44145</v>
      </c>
      <c r="I47" s="2"/>
      <c r="J47" s="2">
        <f>G47-F47</f>
        <v>10.607624999999999</v>
      </c>
      <c r="K47" s="2">
        <f>H47-G47</f>
        <v>0.71819999999999951</v>
      </c>
      <c r="L47" s="2">
        <f>H47-F47</f>
        <v>11.325824999999998</v>
      </c>
    </row>
    <row r="48" spans="1:12" x14ac:dyDescent="0.35">
      <c r="A48" t="s">
        <v>44</v>
      </c>
      <c r="B48">
        <v>64829</v>
      </c>
      <c r="C48">
        <v>68217</v>
      </c>
      <c r="D48">
        <v>67845</v>
      </c>
      <c r="F48" s="2">
        <f t="shared" si="22"/>
        <v>14.586525</v>
      </c>
      <c r="G48" s="2">
        <f t="shared" si="23"/>
        <v>15.348825</v>
      </c>
      <c r="H48" s="2">
        <f t="shared" ref="H48:H60" si="24">(D48*225)/1000000</f>
        <v>15.265124999999999</v>
      </c>
      <c r="I48" s="2"/>
      <c r="J48" s="2">
        <f t="shared" ref="J48:J60" si="25">G48-F48</f>
        <v>0.76229999999999976</v>
      </c>
      <c r="K48" s="2">
        <f t="shared" ref="K48:K60" si="26">H48-G48</f>
        <v>-8.370000000000033E-2</v>
      </c>
      <c r="L48" s="2">
        <f t="shared" ref="L48:L60" si="27">H48-F48</f>
        <v>0.67859999999999943</v>
      </c>
    </row>
    <row r="49" spans="1:12" x14ac:dyDescent="0.35">
      <c r="A49" t="s">
        <v>45</v>
      </c>
      <c r="B49">
        <v>3986</v>
      </c>
      <c r="C49">
        <v>1899</v>
      </c>
      <c r="D49">
        <v>1964</v>
      </c>
      <c r="F49" s="2">
        <f t="shared" si="22"/>
        <v>0.89685000000000004</v>
      </c>
      <c r="G49" s="2">
        <f t="shared" si="23"/>
        <v>0.42727500000000002</v>
      </c>
      <c r="H49" s="2">
        <f t="shared" si="24"/>
        <v>0.44190000000000002</v>
      </c>
      <c r="I49" s="2"/>
      <c r="J49" s="2">
        <f t="shared" si="25"/>
        <v>-0.46957500000000002</v>
      </c>
      <c r="K49" s="2">
        <f t="shared" si="26"/>
        <v>1.4624999999999999E-2</v>
      </c>
      <c r="L49" s="2">
        <f t="shared" si="27"/>
        <v>-0.45495000000000002</v>
      </c>
    </row>
    <row r="50" spans="1:12" x14ac:dyDescent="0.35">
      <c r="A50" t="s">
        <v>46</v>
      </c>
      <c r="B50">
        <v>3093</v>
      </c>
      <c r="C50">
        <v>4638</v>
      </c>
      <c r="D50">
        <v>4652</v>
      </c>
      <c r="F50" s="2">
        <f t="shared" si="22"/>
        <v>0.69592500000000002</v>
      </c>
      <c r="G50" s="2">
        <f t="shared" si="23"/>
        <v>1.04355</v>
      </c>
      <c r="H50" s="2">
        <f t="shared" si="24"/>
        <v>1.0467</v>
      </c>
      <c r="I50" s="2"/>
      <c r="J50" s="2">
        <f t="shared" si="25"/>
        <v>0.34762499999999996</v>
      </c>
      <c r="K50" s="2">
        <f t="shared" si="26"/>
        <v>3.1499999999999861E-3</v>
      </c>
      <c r="L50" s="2">
        <f t="shared" si="27"/>
        <v>0.35077499999999995</v>
      </c>
    </row>
    <row r="51" spans="1:12" x14ac:dyDescent="0.35">
      <c r="A51" t="s">
        <v>47</v>
      </c>
      <c r="B51">
        <v>4648</v>
      </c>
      <c r="C51">
        <v>14868</v>
      </c>
      <c r="D51">
        <v>15046</v>
      </c>
      <c r="F51" s="2">
        <f t="shared" si="22"/>
        <v>1.0458000000000001</v>
      </c>
      <c r="G51" s="2">
        <f t="shared" si="23"/>
        <v>3.3452999999999999</v>
      </c>
      <c r="H51" s="2">
        <f t="shared" si="24"/>
        <v>3.3853499999999999</v>
      </c>
      <c r="I51" s="2"/>
      <c r="J51" s="2">
        <f t="shared" si="25"/>
        <v>2.2995000000000001</v>
      </c>
      <c r="K51" s="2">
        <f t="shared" si="26"/>
        <v>4.0049999999999919E-2</v>
      </c>
      <c r="L51" s="2">
        <f t="shared" si="27"/>
        <v>2.33955</v>
      </c>
    </row>
    <row r="52" spans="1:12" x14ac:dyDescent="0.35">
      <c r="A52" t="s">
        <v>48</v>
      </c>
      <c r="B52">
        <v>39671</v>
      </c>
      <c r="C52">
        <v>58566</v>
      </c>
      <c r="D52">
        <v>62278</v>
      </c>
      <c r="F52" s="2">
        <f t="shared" si="22"/>
        <v>8.9259749999999993</v>
      </c>
      <c r="G52" s="2">
        <f t="shared" si="23"/>
        <v>13.177350000000001</v>
      </c>
      <c r="H52" s="2">
        <f t="shared" si="24"/>
        <v>14.012549999999999</v>
      </c>
      <c r="I52" s="2"/>
      <c r="J52" s="2">
        <f t="shared" si="25"/>
        <v>4.2513750000000012</v>
      </c>
      <c r="K52" s="2">
        <f t="shared" si="26"/>
        <v>0.83519999999999861</v>
      </c>
      <c r="L52" s="2">
        <f t="shared" si="27"/>
        <v>5.0865749999999998</v>
      </c>
    </row>
    <row r="53" spans="1:12" x14ac:dyDescent="0.35">
      <c r="A53" t="s">
        <v>49</v>
      </c>
      <c r="B53">
        <v>62249</v>
      </c>
      <c r="C53">
        <v>170579</v>
      </c>
      <c r="D53">
        <v>180590</v>
      </c>
      <c r="F53" s="2">
        <f t="shared" si="22"/>
        <v>14.006024999999999</v>
      </c>
      <c r="G53" s="2">
        <f t="shared" si="23"/>
        <v>38.380274999999997</v>
      </c>
      <c r="H53" s="2">
        <f t="shared" si="24"/>
        <v>40.632750000000001</v>
      </c>
      <c r="I53" s="2"/>
      <c r="J53" s="2">
        <f t="shared" si="25"/>
        <v>24.374249999999996</v>
      </c>
      <c r="K53" s="2">
        <f t="shared" si="26"/>
        <v>2.252475000000004</v>
      </c>
      <c r="L53" s="2">
        <f t="shared" si="27"/>
        <v>26.626725</v>
      </c>
    </row>
    <row r="54" spans="1:12" x14ac:dyDescent="0.35">
      <c r="A54" t="s">
        <v>50</v>
      </c>
      <c r="B54">
        <v>3368</v>
      </c>
      <c r="C54">
        <v>3046</v>
      </c>
      <c r="D54">
        <v>3051</v>
      </c>
      <c r="F54" s="2">
        <f t="shared" si="22"/>
        <v>0.75780000000000003</v>
      </c>
      <c r="G54" s="2">
        <f t="shared" si="23"/>
        <v>0.68535000000000001</v>
      </c>
      <c r="H54" s="2">
        <f t="shared" si="24"/>
        <v>0.68647499999999995</v>
      </c>
      <c r="I54" s="2"/>
      <c r="J54" s="2">
        <f t="shared" si="25"/>
        <v>-7.2450000000000014E-2</v>
      </c>
      <c r="K54" s="2">
        <f t="shared" si="26"/>
        <v>1.1249999999999316E-3</v>
      </c>
      <c r="L54" s="2">
        <f t="shared" si="27"/>
        <v>-7.1325000000000083E-2</v>
      </c>
    </row>
    <row r="55" spans="1:12" x14ac:dyDescent="0.35">
      <c r="A55" t="s">
        <v>51</v>
      </c>
      <c r="B55">
        <v>14936</v>
      </c>
      <c r="C55">
        <v>29468</v>
      </c>
      <c r="D55">
        <v>32292</v>
      </c>
      <c r="F55" s="2">
        <f t="shared" si="22"/>
        <v>3.3605999999999998</v>
      </c>
      <c r="G55" s="2">
        <f t="shared" si="23"/>
        <v>6.6303000000000001</v>
      </c>
      <c r="H55" s="2">
        <f t="shared" si="24"/>
        <v>7.2656999999999998</v>
      </c>
      <c r="I55" s="2"/>
      <c r="J55" s="2">
        <f t="shared" si="25"/>
        <v>3.2697000000000003</v>
      </c>
      <c r="K55" s="2">
        <f t="shared" si="26"/>
        <v>0.63539999999999974</v>
      </c>
      <c r="L55" s="2">
        <f t="shared" si="27"/>
        <v>3.9051</v>
      </c>
    </row>
    <row r="56" spans="1:12" x14ac:dyDescent="0.35">
      <c r="A56" t="s">
        <v>52</v>
      </c>
      <c r="B56">
        <v>37660</v>
      </c>
      <c r="C56">
        <v>64058</v>
      </c>
      <c r="D56">
        <v>62800</v>
      </c>
      <c r="F56" s="2">
        <f t="shared" si="22"/>
        <v>8.4734999999999996</v>
      </c>
      <c r="G56" s="2">
        <f t="shared" si="23"/>
        <v>14.41305</v>
      </c>
      <c r="H56" s="2">
        <f t="shared" si="24"/>
        <v>14.13</v>
      </c>
      <c r="I56" s="2"/>
      <c r="J56" s="2">
        <f t="shared" si="25"/>
        <v>5.9395500000000006</v>
      </c>
      <c r="K56" s="2">
        <f t="shared" si="26"/>
        <v>-0.28304999999999936</v>
      </c>
      <c r="L56" s="2">
        <f t="shared" si="27"/>
        <v>5.6565000000000012</v>
      </c>
    </row>
    <row r="57" spans="1:12" x14ac:dyDescent="0.35">
      <c r="A57" t="s">
        <v>53</v>
      </c>
      <c r="B57">
        <v>8802</v>
      </c>
      <c r="C57">
        <v>33309</v>
      </c>
      <c r="D57">
        <v>34069</v>
      </c>
      <c r="F57" s="2">
        <f t="shared" si="22"/>
        <v>1.98045</v>
      </c>
      <c r="G57" s="2">
        <f t="shared" si="23"/>
        <v>7.4945250000000003</v>
      </c>
      <c r="H57" s="2">
        <f t="shared" si="24"/>
        <v>7.6655249999999997</v>
      </c>
      <c r="I57" s="2"/>
      <c r="J57" s="2">
        <f t="shared" si="25"/>
        <v>5.5140750000000001</v>
      </c>
      <c r="K57" s="2">
        <f t="shared" si="26"/>
        <v>0.17099999999999937</v>
      </c>
      <c r="L57" s="2">
        <f t="shared" si="27"/>
        <v>5.6850749999999994</v>
      </c>
    </row>
    <row r="58" spans="1:12" x14ac:dyDescent="0.35">
      <c r="A58" t="s">
        <v>54</v>
      </c>
      <c r="B58">
        <v>402</v>
      </c>
      <c r="C58">
        <v>402</v>
      </c>
      <c r="D58">
        <v>545</v>
      </c>
      <c r="F58" s="2">
        <f t="shared" si="22"/>
        <v>9.0450000000000003E-2</v>
      </c>
      <c r="G58" s="2">
        <f>(C58*225)/1000000</f>
        <v>9.0450000000000003E-2</v>
      </c>
      <c r="H58" s="2">
        <f t="shared" si="24"/>
        <v>0.122625</v>
      </c>
      <c r="I58" s="2"/>
      <c r="J58" s="2">
        <f t="shared" si="25"/>
        <v>0</v>
      </c>
      <c r="K58" s="2">
        <f t="shared" si="26"/>
        <v>3.2174999999999995E-2</v>
      </c>
      <c r="L58" s="2">
        <f t="shared" si="27"/>
        <v>3.2174999999999995E-2</v>
      </c>
    </row>
    <row r="59" spans="1:12" x14ac:dyDescent="0.35">
      <c r="A59" t="s">
        <v>55</v>
      </c>
      <c r="B59">
        <v>62579</v>
      </c>
      <c r="C59">
        <v>150420</v>
      </c>
      <c r="D59">
        <v>161263</v>
      </c>
      <c r="F59" s="2">
        <f t="shared" si="22"/>
        <v>14.080275</v>
      </c>
      <c r="G59" s="2">
        <f>(C59*225)/1000000</f>
        <v>33.844499999999996</v>
      </c>
      <c r="H59" s="2">
        <f t="shared" si="24"/>
        <v>36.284174999999998</v>
      </c>
      <c r="I59" s="2"/>
      <c r="J59" s="2">
        <f t="shared" si="25"/>
        <v>19.764224999999996</v>
      </c>
      <c r="K59" s="2">
        <f t="shared" si="26"/>
        <v>2.4396750000000011</v>
      </c>
      <c r="L59" s="2">
        <f t="shared" si="27"/>
        <v>22.203899999999997</v>
      </c>
    </row>
    <row r="60" spans="1:12" x14ac:dyDescent="0.35">
      <c r="A60" t="s">
        <v>56</v>
      </c>
      <c r="B60">
        <v>34967</v>
      </c>
      <c r="C60">
        <v>63236</v>
      </c>
      <c r="D60">
        <v>56215</v>
      </c>
      <c r="F60" s="2">
        <f t="shared" si="22"/>
        <v>7.8675750000000004</v>
      </c>
      <c r="G60" s="2">
        <f>(C60*225)/1000000</f>
        <v>14.2281</v>
      </c>
      <c r="H60" s="2">
        <f t="shared" si="24"/>
        <v>12.648375</v>
      </c>
      <c r="I60" s="2"/>
      <c r="J60" s="2">
        <f t="shared" si="25"/>
        <v>6.3605249999999991</v>
      </c>
      <c r="K60" s="2">
        <f t="shared" si="26"/>
        <v>-1.5797249999999998</v>
      </c>
      <c r="L60" s="2">
        <f t="shared" si="27"/>
        <v>4.7807999999999993</v>
      </c>
    </row>
    <row r="61" spans="1:12" x14ac:dyDescent="0.35">
      <c r="A61" s="5" t="s">
        <v>24</v>
      </c>
      <c r="B61" s="6">
        <f>SUM(B47:B60)</f>
        <v>412815</v>
      </c>
      <c r="C61" s="6">
        <f>SUM(C47:C60)</f>
        <v>781476</v>
      </c>
      <c r="D61" s="6">
        <f>SUM(D47:D60)</f>
        <v>804572</v>
      </c>
      <c r="E61" s="6"/>
      <c r="F61" s="7">
        <f t="shared" ref="F61" si="28">B61*0.000225</f>
        <v>92.883375000000001</v>
      </c>
      <c r="G61" s="7">
        <f t="shared" ref="G61" si="29">C61*0.000225</f>
        <v>175.8321</v>
      </c>
      <c r="H61" s="7">
        <f t="shared" ref="H61" si="30">D61*0.000225</f>
        <v>181.02869999999999</v>
      </c>
      <c r="I61" s="7"/>
      <c r="J61" s="7">
        <f t="shared" ref="J61" si="31">(G61-F61)</f>
        <v>82.948724999999996</v>
      </c>
      <c r="K61" s="7">
        <f t="shared" ref="K61" si="32">(H61-G61)</f>
        <v>5.1965999999999894</v>
      </c>
      <c r="L61" s="7">
        <f t="shared" ref="L61" si="33">(H61-F61)</f>
        <v>88.145324999999985</v>
      </c>
    </row>
    <row r="65" spans="1:12" x14ac:dyDescent="0.35">
      <c r="A65" s="1" t="s">
        <v>13</v>
      </c>
      <c r="B65" s="1" t="s">
        <v>17</v>
      </c>
      <c r="C65" s="1"/>
      <c r="D65" s="1"/>
      <c r="E65" s="1"/>
      <c r="F65" s="1" t="s">
        <v>18</v>
      </c>
      <c r="G65" s="1"/>
      <c r="H65" s="1"/>
      <c r="J65" s="1" t="s">
        <v>19</v>
      </c>
      <c r="K65" s="1"/>
      <c r="L65" s="1"/>
    </row>
    <row r="66" spans="1:12" x14ac:dyDescent="0.35">
      <c r="A66" s="1" t="s">
        <v>20</v>
      </c>
      <c r="B66" s="1">
        <v>1999</v>
      </c>
      <c r="C66" s="1">
        <v>2014</v>
      </c>
      <c r="D66" s="1">
        <v>2018</v>
      </c>
      <c r="E66" s="1"/>
      <c r="F66" s="1">
        <v>1999</v>
      </c>
      <c r="G66" s="1">
        <v>2014</v>
      </c>
      <c r="H66" s="1">
        <v>2018</v>
      </c>
      <c r="J66" s="3" t="s">
        <v>31</v>
      </c>
      <c r="K66" s="3" t="s">
        <v>32</v>
      </c>
      <c r="L66" s="3" t="s">
        <v>33</v>
      </c>
    </row>
    <row r="67" spans="1:12" x14ac:dyDescent="0.35">
      <c r="A67" t="s">
        <v>43</v>
      </c>
      <c r="B67">
        <v>35919263</v>
      </c>
      <c r="C67">
        <v>35860494</v>
      </c>
      <c r="D67">
        <v>35977885</v>
      </c>
      <c r="F67" s="2">
        <f t="shared" ref="F67:F80" si="34">(B67*225)/1000000</f>
        <v>8081.834175</v>
      </c>
      <c r="G67" s="2">
        <f t="shared" ref="G67:G77" si="35">(C67*225)/1000000</f>
        <v>8068.6111499999997</v>
      </c>
      <c r="H67" s="2">
        <f>(D67*225)/1000000</f>
        <v>8095.0241249999999</v>
      </c>
      <c r="I67" s="2"/>
      <c r="J67" s="2">
        <f>G67-F67</f>
        <v>-13.223025000000234</v>
      </c>
      <c r="K67" s="2">
        <f>H67-G67</f>
        <v>26.412975000000188</v>
      </c>
      <c r="L67" s="2">
        <f>H67-F67</f>
        <v>13.189949999999953</v>
      </c>
    </row>
    <row r="68" spans="1:12" x14ac:dyDescent="0.35">
      <c r="A68" t="s">
        <v>44</v>
      </c>
      <c r="B68">
        <v>12506281</v>
      </c>
      <c r="C68">
        <v>12620457</v>
      </c>
      <c r="D68">
        <v>12568702</v>
      </c>
      <c r="F68" s="2">
        <f t="shared" si="34"/>
        <v>2813.9132249999998</v>
      </c>
      <c r="G68" s="2">
        <f t="shared" si="35"/>
        <v>2839.6028249999999</v>
      </c>
      <c r="H68" s="2">
        <f t="shared" ref="H68:H80" si="36">(D68*225)/1000000</f>
        <v>2827.95795</v>
      </c>
      <c r="I68" s="2"/>
      <c r="J68" s="2">
        <f t="shared" ref="J68:J80" si="37">G68-F68</f>
        <v>25.689600000000155</v>
      </c>
      <c r="K68" s="2">
        <f t="shared" ref="K68:K80" si="38">H68-G68</f>
        <v>-11.644874999999956</v>
      </c>
      <c r="L68" s="2">
        <f t="shared" ref="L68:L80" si="39">H68-F68</f>
        <v>14.044725000000199</v>
      </c>
    </row>
    <row r="69" spans="1:12" x14ac:dyDescent="0.35">
      <c r="A69" t="s">
        <v>45</v>
      </c>
      <c r="B69">
        <v>3330387</v>
      </c>
      <c r="C69">
        <v>3324805</v>
      </c>
      <c r="D69">
        <v>3275388</v>
      </c>
      <c r="F69" s="2">
        <f t="shared" si="34"/>
        <v>749.33707500000003</v>
      </c>
      <c r="G69" s="2">
        <f t="shared" si="35"/>
        <v>748.08112500000004</v>
      </c>
      <c r="H69" s="2">
        <f t="shared" si="36"/>
        <v>736.96230000000003</v>
      </c>
      <c r="I69" s="2"/>
      <c r="J69" s="2">
        <f t="shared" si="37"/>
        <v>-1.2559499999999844</v>
      </c>
      <c r="K69" s="2">
        <f t="shared" si="38"/>
        <v>-11.118825000000015</v>
      </c>
      <c r="L69" s="2">
        <f t="shared" si="39"/>
        <v>-12.374775</v>
      </c>
    </row>
    <row r="70" spans="1:12" x14ac:dyDescent="0.35">
      <c r="A70" t="s">
        <v>46</v>
      </c>
      <c r="B70">
        <v>4178946</v>
      </c>
      <c r="C70">
        <v>4127080</v>
      </c>
      <c r="D70">
        <v>4121747</v>
      </c>
      <c r="F70" s="2">
        <f t="shared" si="34"/>
        <v>940.26284999999996</v>
      </c>
      <c r="G70" s="2">
        <f t="shared" si="35"/>
        <v>928.59299999999996</v>
      </c>
      <c r="H70" s="2">
        <f t="shared" si="36"/>
        <v>927.39307499999995</v>
      </c>
      <c r="I70" s="2"/>
      <c r="J70" s="2">
        <f t="shared" si="37"/>
        <v>-11.669849999999997</v>
      </c>
      <c r="K70" s="2">
        <f t="shared" si="38"/>
        <v>-1.1999250000000075</v>
      </c>
      <c r="L70" s="2">
        <f t="shared" si="39"/>
        <v>-12.869775000000004</v>
      </c>
    </row>
    <row r="71" spans="1:12" x14ac:dyDescent="0.35">
      <c r="A71" t="s">
        <v>47</v>
      </c>
      <c r="B71">
        <v>1910988</v>
      </c>
      <c r="C71">
        <v>1910129</v>
      </c>
      <c r="D71">
        <v>1904534</v>
      </c>
      <c r="F71" s="2">
        <f t="shared" si="34"/>
        <v>429.97230000000002</v>
      </c>
      <c r="G71" s="2">
        <f t="shared" si="35"/>
        <v>429.77902499999999</v>
      </c>
      <c r="H71" s="2">
        <f t="shared" si="36"/>
        <v>428.52015</v>
      </c>
      <c r="I71" s="2"/>
      <c r="J71" s="2">
        <f t="shared" si="37"/>
        <v>-0.19327500000002829</v>
      </c>
      <c r="K71" s="2">
        <f t="shared" si="38"/>
        <v>-1.2588749999999891</v>
      </c>
      <c r="L71" s="2">
        <f t="shared" si="39"/>
        <v>-1.4521500000000174</v>
      </c>
    </row>
    <row r="72" spans="1:12" x14ac:dyDescent="0.35">
      <c r="A72" t="s">
        <v>48</v>
      </c>
      <c r="B72">
        <v>8778246</v>
      </c>
      <c r="C72">
        <v>8831146</v>
      </c>
      <c r="D72">
        <v>8836430</v>
      </c>
      <c r="F72" s="2">
        <f t="shared" si="34"/>
        <v>1975.10535</v>
      </c>
      <c r="G72" s="2">
        <f t="shared" si="35"/>
        <v>1987.00785</v>
      </c>
      <c r="H72" s="2">
        <f t="shared" si="36"/>
        <v>1988.1967500000001</v>
      </c>
      <c r="I72" s="2"/>
      <c r="J72" s="2">
        <f t="shared" si="37"/>
        <v>11.902499999999918</v>
      </c>
      <c r="K72" s="2">
        <f t="shared" si="38"/>
        <v>1.1889000000001033</v>
      </c>
      <c r="L72" s="2">
        <f t="shared" si="39"/>
        <v>13.091400000000021</v>
      </c>
    </row>
    <row r="73" spans="1:12" x14ac:dyDescent="0.35">
      <c r="A73" t="s">
        <v>49</v>
      </c>
      <c r="B73">
        <v>13377688</v>
      </c>
      <c r="C73">
        <v>13313135</v>
      </c>
      <c r="D73">
        <v>13314490</v>
      </c>
      <c r="F73" s="2">
        <f t="shared" si="34"/>
        <v>3009.9798000000001</v>
      </c>
      <c r="G73" s="2">
        <f t="shared" si="35"/>
        <v>2995.455375</v>
      </c>
      <c r="H73" s="2">
        <f t="shared" si="36"/>
        <v>2995.7602499999998</v>
      </c>
      <c r="I73" s="2"/>
      <c r="J73" s="2">
        <f t="shared" si="37"/>
        <v>-14.524425000000065</v>
      </c>
      <c r="K73" s="2">
        <f t="shared" si="38"/>
        <v>0.30487499999981083</v>
      </c>
      <c r="L73" s="2">
        <f t="shared" si="39"/>
        <v>-14.219550000000254</v>
      </c>
    </row>
    <row r="74" spans="1:12" x14ac:dyDescent="0.35">
      <c r="A74" t="s">
        <v>50</v>
      </c>
      <c r="B74">
        <v>886462</v>
      </c>
      <c r="C74">
        <v>889006</v>
      </c>
      <c r="D74">
        <v>885861</v>
      </c>
      <c r="F74" s="2">
        <f t="shared" si="34"/>
        <v>199.45394999999999</v>
      </c>
      <c r="G74" s="2">
        <f t="shared" si="35"/>
        <v>200.02635000000001</v>
      </c>
      <c r="H74" s="2">
        <f t="shared" si="36"/>
        <v>199.318725</v>
      </c>
      <c r="I74" s="2"/>
      <c r="J74" s="2">
        <f t="shared" si="37"/>
        <v>0.57240000000001601</v>
      </c>
      <c r="K74" s="2">
        <f t="shared" si="38"/>
        <v>-0.70762500000000728</v>
      </c>
      <c r="L74" s="2">
        <f t="shared" si="39"/>
        <v>-0.13522499999999127</v>
      </c>
    </row>
    <row r="75" spans="1:12" x14ac:dyDescent="0.35">
      <c r="A75" t="s">
        <v>51</v>
      </c>
      <c r="B75">
        <v>5569171</v>
      </c>
      <c r="C75">
        <v>5583614</v>
      </c>
      <c r="D75">
        <v>5554552</v>
      </c>
      <c r="F75" s="2">
        <f t="shared" si="34"/>
        <v>1253.0634749999999</v>
      </c>
      <c r="G75" s="2">
        <f t="shared" si="35"/>
        <v>1256.31315</v>
      </c>
      <c r="H75" s="2">
        <f t="shared" si="36"/>
        <v>1249.7742000000001</v>
      </c>
      <c r="I75" s="2"/>
      <c r="J75" s="2">
        <f t="shared" si="37"/>
        <v>3.2496750000000247</v>
      </c>
      <c r="K75" s="2">
        <f t="shared" si="38"/>
        <v>-6.5389499999998861</v>
      </c>
      <c r="L75" s="2">
        <f t="shared" si="39"/>
        <v>-3.2892749999998614</v>
      </c>
    </row>
    <row r="76" spans="1:12" x14ac:dyDescent="0.35">
      <c r="A76" t="s">
        <v>52</v>
      </c>
      <c r="B76">
        <v>9941580</v>
      </c>
      <c r="C76">
        <v>9924062</v>
      </c>
      <c r="D76">
        <v>9909019</v>
      </c>
      <c r="F76" s="2">
        <f t="shared" si="34"/>
        <v>2236.8555000000001</v>
      </c>
      <c r="G76" s="2">
        <f t="shared" si="35"/>
        <v>2232.9139500000001</v>
      </c>
      <c r="H76" s="2">
        <f t="shared" si="36"/>
        <v>2229.5292749999999</v>
      </c>
      <c r="I76" s="2"/>
      <c r="J76" s="2">
        <f t="shared" si="37"/>
        <v>-3.9415500000000065</v>
      </c>
      <c r="K76" s="2">
        <f t="shared" si="38"/>
        <v>-3.384675000000243</v>
      </c>
      <c r="L76" s="2">
        <f t="shared" si="39"/>
        <v>-7.3262250000002496</v>
      </c>
    </row>
    <row r="77" spans="1:12" x14ac:dyDescent="0.35">
      <c r="A77" t="s">
        <v>53</v>
      </c>
      <c r="B77">
        <v>17741271</v>
      </c>
      <c r="C77">
        <v>17808000</v>
      </c>
      <c r="D77">
        <v>17793443</v>
      </c>
      <c r="F77" s="2">
        <f t="shared" si="34"/>
        <v>3991.7859749999998</v>
      </c>
      <c r="G77" s="2">
        <f t="shared" si="35"/>
        <v>4006.8</v>
      </c>
      <c r="H77" s="2">
        <f t="shared" si="36"/>
        <v>4003.5246750000001</v>
      </c>
      <c r="I77" s="2"/>
      <c r="J77" s="2">
        <f t="shared" si="37"/>
        <v>15.014025000000402</v>
      </c>
      <c r="K77" s="2">
        <f t="shared" si="38"/>
        <v>-3.2753250000000662</v>
      </c>
      <c r="L77" s="2">
        <f t="shared" si="39"/>
        <v>11.738700000000335</v>
      </c>
    </row>
    <row r="78" spans="1:12" x14ac:dyDescent="0.35">
      <c r="A78" t="s">
        <v>54</v>
      </c>
      <c r="B78">
        <v>3790878</v>
      </c>
      <c r="C78">
        <v>3796631</v>
      </c>
      <c r="D78">
        <v>3786973</v>
      </c>
      <c r="F78" s="2">
        <f t="shared" si="34"/>
        <v>852.94754999999998</v>
      </c>
      <c r="G78" s="2">
        <f>(C78*225)/1000000</f>
        <v>854.24197500000002</v>
      </c>
      <c r="H78" s="2">
        <f t="shared" si="36"/>
        <v>852.06892500000004</v>
      </c>
      <c r="I78" s="2"/>
      <c r="J78" s="2">
        <f t="shared" si="37"/>
        <v>1.2944250000000466</v>
      </c>
      <c r="K78" s="2">
        <f t="shared" si="38"/>
        <v>-2.1730499999999893</v>
      </c>
      <c r="L78" s="2">
        <f t="shared" si="39"/>
        <v>-0.8786249999999427</v>
      </c>
    </row>
    <row r="79" spans="1:12" x14ac:dyDescent="0.35">
      <c r="A79" t="s">
        <v>55</v>
      </c>
      <c r="B79">
        <v>104111900</v>
      </c>
      <c r="C79">
        <v>104125217</v>
      </c>
      <c r="D79">
        <v>104080434</v>
      </c>
      <c r="F79" s="2">
        <f t="shared" si="34"/>
        <v>23425.177500000002</v>
      </c>
      <c r="G79" s="2">
        <f>(C79*225)/1000000</f>
        <v>23428.173825000002</v>
      </c>
      <c r="H79" s="2">
        <f t="shared" si="36"/>
        <v>23418.09765</v>
      </c>
      <c r="I79" s="2"/>
      <c r="J79" s="2">
        <f t="shared" si="37"/>
        <v>2.9963250000000698</v>
      </c>
      <c r="K79" s="2">
        <f t="shared" si="38"/>
        <v>-10.076175000001967</v>
      </c>
      <c r="L79" s="2">
        <f t="shared" si="39"/>
        <v>-7.0798500000018976</v>
      </c>
    </row>
    <row r="80" spans="1:12" x14ac:dyDescent="0.35">
      <c r="A80" t="s">
        <v>56</v>
      </c>
      <c r="B80">
        <v>44758475</v>
      </c>
      <c r="C80">
        <v>44361927</v>
      </c>
      <c r="D80">
        <v>44836461</v>
      </c>
      <c r="F80" s="2">
        <f t="shared" si="34"/>
        <v>10070.656875000001</v>
      </c>
      <c r="G80" s="2">
        <f>(C80*225)/1000000</f>
        <v>9981.4335749999991</v>
      </c>
      <c r="H80" s="2">
        <f t="shared" si="36"/>
        <v>10088.203724999999</v>
      </c>
      <c r="I80" s="2"/>
      <c r="J80" s="2">
        <f t="shared" si="37"/>
        <v>-89.223300000001473</v>
      </c>
      <c r="K80" s="2">
        <f t="shared" si="38"/>
        <v>106.77015000000029</v>
      </c>
      <c r="L80" s="2">
        <f t="shared" si="39"/>
        <v>17.546849999998813</v>
      </c>
    </row>
    <row r="81" spans="1:12" x14ac:dyDescent="0.35">
      <c r="A81" s="5" t="s">
        <v>24</v>
      </c>
      <c r="B81" s="6">
        <f>SUM(B67:B80)</f>
        <v>266801536</v>
      </c>
      <c r="C81" s="6">
        <f>SUM(C67:C80)</f>
        <v>266475703</v>
      </c>
      <c r="D81" s="6">
        <f>SUM(D67:D80)</f>
        <v>266845919</v>
      </c>
      <c r="E81" s="6"/>
      <c r="F81" s="7">
        <f t="shared" ref="F81" si="40">B81*0.000225</f>
        <v>60030.345600000001</v>
      </c>
      <c r="G81" s="7">
        <f t="shared" ref="G81" si="41">C81*0.000225</f>
        <v>59957.033174999997</v>
      </c>
      <c r="H81" s="7">
        <f t="shared" ref="H81" si="42">D81*0.000225</f>
        <v>60040.331774999999</v>
      </c>
      <c r="I81" s="7"/>
      <c r="J81" s="7">
        <f t="shared" ref="J81" si="43">(G81-F81)</f>
        <v>-73.312425000003714</v>
      </c>
      <c r="K81" s="7">
        <f t="shared" ref="K81" si="44">(H81-G81)</f>
        <v>83.298600000001898</v>
      </c>
      <c r="L81" s="7">
        <f t="shared" ref="L81" si="45">(H81-F81)</f>
        <v>9.9861749999981839</v>
      </c>
    </row>
    <row r="87" spans="1:12" x14ac:dyDescent="0.35">
      <c r="A87" s="1" t="s">
        <v>59</v>
      </c>
      <c r="B87" s="1" t="s">
        <v>17</v>
      </c>
      <c r="C87" s="1"/>
      <c r="D87" s="1"/>
      <c r="E87" s="1"/>
      <c r="F87" s="1" t="s">
        <v>18</v>
      </c>
      <c r="G87" s="1"/>
      <c r="H87" s="1"/>
      <c r="J87" s="1" t="s">
        <v>19</v>
      </c>
      <c r="K87" s="1"/>
      <c r="L87" s="1"/>
    </row>
    <row r="88" spans="1:12" x14ac:dyDescent="0.35">
      <c r="A88" s="1" t="s">
        <v>20</v>
      </c>
      <c r="B88" s="1">
        <v>1999</v>
      </c>
      <c r="C88" s="1">
        <v>2014</v>
      </c>
      <c r="D88" s="1">
        <v>2018</v>
      </c>
      <c r="E88" s="1"/>
      <c r="F88" s="1">
        <v>1999</v>
      </c>
      <c r="G88" s="1">
        <v>2014</v>
      </c>
      <c r="H88" s="1">
        <v>2018</v>
      </c>
      <c r="J88" s="3" t="s">
        <v>34</v>
      </c>
      <c r="K88" s="3" t="s">
        <v>35</v>
      </c>
      <c r="L88" s="3" t="s">
        <v>36</v>
      </c>
    </row>
    <row r="89" spans="1:12" x14ac:dyDescent="0.35">
      <c r="A89" t="s">
        <v>43</v>
      </c>
      <c r="B89">
        <v>26755476</v>
      </c>
      <c r="C89">
        <v>26898926</v>
      </c>
      <c r="D89">
        <v>26803912</v>
      </c>
      <c r="F89" s="2">
        <f t="shared" ref="F89:F102" si="46">(B89*225)/1000000</f>
        <v>6019.9821000000002</v>
      </c>
      <c r="G89" s="2">
        <f t="shared" ref="G89:G102" si="47">(C89*225)/1000000</f>
        <v>6052.2583500000001</v>
      </c>
      <c r="H89" s="2">
        <f>(D89*225)/1000000</f>
        <v>6030.8801999999996</v>
      </c>
      <c r="I89" s="2"/>
      <c r="J89" s="2">
        <f>G89-F89</f>
        <v>32.276249999999891</v>
      </c>
      <c r="K89" s="2">
        <f>H89-G89</f>
        <v>-21.37815000000046</v>
      </c>
      <c r="L89" s="2">
        <f>H89-F89</f>
        <v>10.898099999999431</v>
      </c>
    </row>
    <row r="90" spans="1:12" x14ac:dyDescent="0.35">
      <c r="A90" t="s">
        <v>44</v>
      </c>
      <c r="B90">
        <v>9977369</v>
      </c>
      <c r="C90">
        <v>9839481</v>
      </c>
      <c r="D90">
        <v>9891407</v>
      </c>
      <c r="F90" s="2">
        <f t="shared" si="46"/>
        <v>2244.9080250000002</v>
      </c>
      <c r="G90" s="2">
        <f t="shared" si="47"/>
        <v>2213.883225</v>
      </c>
      <c r="H90" s="2">
        <f t="shared" ref="H90:H102" si="48">(D90*225)/1000000</f>
        <v>2225.5665749999998</v>
      </c>
      <c r="I90" s="2"/>
      <c r="J90" s="2">
        <f t="shared" ref="J90:J102" si="49">G90-F90</f>
        <v>-31.024800000000141</v>
      </c>
      <c r="K90" s="2">
        <f t="shared" ref="K90:K102" si="50">H90-G90</f>
        <v>11.683349999999791</v>
      </c>
      <c r="L90" s="2">
        <f t="shared" ref="L90:L102" si="51">H90-F90</f>
        <v>-19.34145000000035</v>
      </c>
    </row>
    <row r="91" spans="1:12" x14ac:dyDescent="0.35">
      <c r="A91" t="s">
        <v>45</v>
      </c>
      <c r="B91">
        <v>4687510</v>
      </c>
      <c r="C91">
        <v>4692783</v>
      </c>
      <c r="D91">
        <v>4742302</v>
      </c>
      <c r="F91" s="2">
        <f t="shared" si="46"/>
        <v>1054.68975</v>
      </c>
      <c r="G91" s="2">
        <f t="shared" si="47"/>
        <v>1055.8761750000001</v>
      </c>
      <c r="H91" s="2">
        <f t="shared" si="48"/>
        <v>1067.0179499999999</v>
      </c>
      <c r="I91" s="2"/>
      <c r="J91" s="2">
        <f t="shared" si="49"/>
        <v>1.1864250000000993</v>
      </c>
      <c r="K91" s="2">
        <f t="shared" si="50"/>
        <v>11.141774999999825</v>
      </c>
      <c r="L91" s="2">
        <f t="shared" si="51"/>
        <v>12.328199999999924</v>
      </c>
    </row>
    <row r="92" spans="1:12" x14ac:dyDescent="0.35">
      <c r="A92" t="s">
        <v>46</v>
      </c>
      <c r="B92">
        <v>3102555</v>
      </c>
      <c r="C92">
        <v>3158292</v>
      </c>
      <c r="D92">
        <v>3163674</v>
      </c>
      <c r="F92" s="2">
        <f t="shared" si="46"/>
        <v>698.07487500000002</v>
      </c>
      <c r="G92" s="2">
        <f t="shared" si="47"/>
        <v>710.61569999999995</v>
      </c>
      <c r="H92" s="2">
        <f t="shared" si="48"/>
        <v>711.82664999999997</v>
      </c>
      <c r="I92" s="2"/>
      <c r="J92" s="2">
        <f t="shared" si="49"/>
        <v>12.540824999999927</v>
      </c>
      <c r="K92" s="2">
        <f t="shared" si="50"/>
        <v>1.2109500000000253</v>
      </c>
      <c r="L92" s="2">
        <f t="shared" si="51"/>
        <v>13.751774999999952</v>
      </c>
    </row>
    <row r="93" spans="1:12" x14ac:dyDescent="0.35">
      <c r="A93" t="s">
        <v>47</v>
      </c>
      <c r="B93">
        <v>2216358</v>
      </c>
      <c r="C93">
        <v>2218620</v>
      </c>
      <c r="D93">
        <v>2223715</v>
      </c>
      <c r="F93" s="2">
        <f t="shared" si="46"/>
        <v>498.68054999999998</v>
      </c>
      <c r="G93" s="2">
        <f t="shared" si="47"/>
        <v>499.18950000000001</v>
      </c>
      <c r="H93" s="2">
        <f t="shared" si="48"/>
        <v>500.33587499999999</v>
      </c>
      <c r="I93" s="2"/>
      <c r="J93" s="2">
        <f t="shared" si="49"/>
        <v>0.5089500000000271</v>
      </c>
      <c r="K93" s="2">
        <f t="shared" si="50"/>
        <v>1.1463749999999777</v>
      </c>
      <c r="L93" s="2">
        <f t="shared" si="51"/>
        <v>1.6553250000000048</v>
      </c>
    </row>
    <row r="94" spans="1:12" x14ac:dyDescent="0.35">
      <c r="A94" t="s">
        <v>48</v>
      </c>
      <c r="B94">
        <v>7546676</v>
      </c>
      <c r="C94">
        <v>8417686</v>
      </c>
      <c r="D94">
        <v>8505548</v>
      </c>
      <c r="F94" s="2">
        <f t="shared" si="46"/>
        <v>1698.0020999999999</v>
      </c>
      <c r="G94" s="2">
        <f t="shared" si="47"/>
        <v>1893.9793500000001</v>
      </c>
      <c r="H94" s="2">
        <f t="shared" si="48"/>
        <v>1913.7483</v>
      </c>
      <c r="I94" s="2"/>
      <c r="J94" s="2">
        <f t="shared" si="49"/>
        <v>195.97725000000014</v>
      </c>
      <c r="K94" s="2">
        <f t="shared" si="50"/>
        <v>19.768949999999904</v>
      </c>
      <c r="L94" s="2">
        <f t="shared" si="51"/>
        <v>215.74620000000004</v>
      </c>
    </row>
    <row r="95" spans="1:12" x14ac:dyDescent="0.35">
      <c r="A95" t="s">
        <v>49</v>
      </c>
      <c r="B95">
        <v>15991304</v>
      </c>
      <c r="C95">
        <v>16020209</v>
      </c>
      <c r="D95">
        <v>16019755</v>
      </c>
      <c r="F95" s="2">
        <f t="shared" si="46"/>
        <v>3598.0434</v>
      </c>
      <c r="G95" s="2">
        <f t="shared" si="47"/>
        <v>3604.5470249999998</v>
      </c>
      <c r="H95" s="2">
        <f t="shared" si="48"/>
        <v>3604.4448750000001</v>
      </c>
      <c r="I95" s="2"/>
      <c r="J95" s="2">
        <f t="shared" si="49"/>
        <v>6.503624999999829</v>
      </c>
      <c r="K95" s="2">
        <f t="shared" si="50"/>
        <v>-0.10214999999971042</v>
      </c>
      <c r="L95" s="2">
        <f t="shared" si="51"/>
        <v>6.4014750000001186</v>
      </c>
    </row>
    <row r="96" spans="1:12" x14ac:dyDescent="0.35">
      <c r="A96" t="s">
        <v>50</v>
      </c>
      <c r="B96">
        <v>1476499</v>
      </c>
      <c r="C96">
        <v>1473070</v>
      </c>
      <c r="D96">
        <v>1476330</v>
      </c>
      <c r="F96" s="2">
        <f t="shared" si="46"/>
        <v>332.21227499999998</v>
      </c>
      <c r="G96" s="2">
        <f t="shared" si="47"/>
        <v>331.44074999999998</v>
      </c>
      <c r="H96" s="2">
        <f t="shared" si="48"/>
        <v>332.17424999999997</v>
      </c>
      <c r="I96" s="2"/>
      <c r="J96" s="2">
        <f t="shared" si="49"/>
        <v>-0.77152499999999691</v>
      </c>
      <c r="K96" s="2">
        <f t="shared" si="50"/>
        <v>0.73349999999999227</v>
      </c>
      <c r="L96" s="2">
        <f t="shared" si="51"/>
        <v>-3.8025000000004638E-2</v>
      </c>
    </row>
    <row r="97" spans="1:12" x14ac:dyDescent="0.35">
      <c r="A97" t="s">
        <v>51</v>
      </c>
      <c r="B97">
        <v>4047315</v>
      </c>
      <c r="C97">
        <v>4009238</v>
      </c>
      <c r="D97">
        <v>4032185</v>
      </c>
      <c r="F97" s="2">
        <f t="shared" si="46"/>
        <v>910.64587500000005</v>
      </c>
      <c r="G97" s="2">
        <f t="shared" si="47"/>
        <v>902.07854999999995</v>
      </c>
      <c r="H97" s="2">
        <f t="shared" si="48"/>
        <v>907.241625</v>
      </c>
      <c r="I97" s="2"/>
      <c r="J97" s="2">
        <f t="shared" si="49"/>
        <v>-8.5673250000000962</v>
      </c>
      <c r="K97" s="2">
        <f t="shared" si="50"/>
        <v>5.1630750000000489</v>
      </c>
      <c r="L97" s="2">
        <f t="shared" si="51"/>
        <v>-3.4042500000000473</v>
      </c>
    </row>
    <row r="98" spans="1:12" x14ac:dyDescent="0.35">
      <c r="A98" t="s">
        <v>52</v>
      </c>
      <c r="B98">
        <v>11279795</v>
      </c>
      <c r="C98">
        <v>11409867</v>
      </c>
      <c r="D98">
        <v>11425024</v>
      </c>
      <c r="F98" s="2">
        <f t="shared" si="46"/>
        <v>2537.9538750000002</v>
      </c>
      <c r="G98" s="2">
        <f t="shared" si="47"/>
        <v>2567.2200750000002</v>
      </c>
      <c r="H98" s="2">
        <f t="shared" si="48"/>
        <v>2570.6304</v>
      </c>
      <c r="I98" s="2"/>
      <c r="J98" s="2">
        <f t="shared" si="49"/>
        <v>29.266200000000026</v>
      </c>
      <c r="K98" s="2">
        <f t="shared" si="50"/>
        <v>3.4103249999998297</v>
      </c>
      <c r="L98" s="2">
        <f t="shared" si="51"/>
        <v>32.676524999999856</v>
      </c>
    </row>
    <row r="99" spans="1:12" x14ac:dyDescent="0.35">
      <c r="A99" t="s">
        <v>53</v>
      </c>
      <c r="B99">
        <v>11374055</v>
      </c>
      <c r="C99">
        <v>11748776</v>
      </c>
      <c r="D99">
        <v>11780517</v>
      </c>
      <c r="F99" s="2">
        <f t="shared" si="46"/>
        <v>2559.1623749999999</v>
      </c>
      <c r="G99" s="2">
        <f t="shared" si="47"/>
        <v>2643.4746</v>
      </c>
      <c r="H99" s="2">
        <f t="shared" si="48"/>
        <v>2650.616325</v>
      </c>
      <c r="I99" s="2"/>
      <c r="J99" s="2">
        <f t="shared" si="49"/>
        <v>84.312225000000126</v>
      </c>
      <c r="K99" s="2">
        <f t="shared" si="50"/>
        <v>7.1417249999999513</v>
      </c>
      <c r="L99" s="2">
        <f t="shared" si="51"/>
        <v>91.453950000000077</v>
      </c>
    </row>
    <row r="100" spans="1:12" x14ac:dyDescent="0.35">
      <c r="A100" t="s">
        <v>54</v>
      </c>
      <c r="B100">
        <v>395752</v>
      </c>
      <c r="C100">
        <v>391740</v>
      </c>
      <c r="D100">
        <v>400050</v>
      </c>
      <c r="F100" s="2">
        <f t="shared" si="46"/>
        <v>89.044200000000004</v>
      </c>
      <c r="G100" s="2">
        <f t="shared" si="47"/>
        <v>88.141499999999994</v>
      </c>
      <c r="H100" s="2">
        <f t="shared" si="48"/>
        <v>90.011250000000004</v>
      </c>
      <c r="I100" s="2"/>
      <c r="J100" s="2">
        <f t="shared" si="49"/>
        <v>-0.90270000000001005</v>
      </c>
      <c r="K100" s="2">
        <f t="shared" si="50"/>
        <v>1.8697500000000105</v>
      </c>
      <c r="L100" s="2">
        <f t="shared" si="51"/>
        <v>0.96705000000000041</v>
      </c>
    </row>
    <row r="101" spans="1:12" x14ac:dyDescent="0.35">
      <c r="A101" t="s">
        <v>55</v>
      </c>
      <c r="B101">
        <v>66375356</v>
      </c>
      <c r="C101">
        <v>67441769</v>
      </c>
      <c r="D101">
        <v>67668803</v>
      </c>
      <c r="F101" s="2">
        <f t="shared" si="46"/>
        <v>14934.455099999999</v>
      </c>
      <c r="G101" s="2">
        <f t="shared" si="47"/>
        <v>15174.398025</v>
      </c>
      <c r="H101" s="2">
        <f t="shared" si="48"/>
        <v>15225.480675000001</v>
      </c>
      <c r="I101" s="2"/>
      <c r="J101" s="2">
        <f t="shared" si="49"/>
        <v>239.9429250000012</v>
      </c>
      <c r="K101" s="2">
        <f t="shared" si="50"/>
        <v>51.082650000000285</v>
      </c>
      <c r="L101" s="2">
        <f t="shared" si="51"/>
        <v>291.02557500000148</v>
      </c>
    </row>
    <row r="102" spans="1:12" x14ac:dyDescent="0.35">
      <c r="A102" t="s">
        <v>56</v>
      </c>
      <c r="B102">
        <v>50119048</v>
      </c>
      <c r="C102">
        <v>58353650</v>
      </c>
      <c r="D102">
        <v>58456674</v>
      </c>
      <c r="F102" s="2">
        <f t="shared" si="46"/>
        <v>11276.7858</v>
      </c>
      <c r="G102" s="2">
        <f t="shared" si="47"/>
        <v>13129.571250000001</v>
      </c>
      <c r="H102" s="2">
        <f t="shared" si="48"/>
        <v>13152.75165</v>
      </c>
      <c r="I102" s="2"/>
      <c r="J102" s="2">
        <f t="shared" si="49"/>
        <v>1852.7854500000012</v>
      </c>
      <c r="K102" s="2">
        <f t="shared" si="50"/>
        <v>23.180399999999281</v>
      </c>
      <c r="L102" s="2">
        <f t="shared" si="51"/>
        <v>1875.9658500000005</v>
      </c>
    </row>
    <row r="103" spans="1:12" x14ac:dyDescent="0.35">
      <c r="A103" s="5" t="s">
        <v>24</v>
      </c>
      <c r="B103" s="6">
        <f>SUM(B89:B102)</f>
        <v>215345068</v>
      </c>
      <c r="C103" s="6">
        <f>SUM(C89:C102)</f>
        <v>226074107</v>
      </c>
      <c r="D103" s="6">
        <f>SUM(D89:D102)</f>
        <v>226589896</v>
      </c>
      <c r="E103" s="6"/>
      <c r="F103" s="7">
        <f t="shared" ref="F103" si="52">B103*0.000225</f>
        <v>48452.640299999999</v>
      </c>
      <c r="G103" s="7">
        <f t="shared" ref="G103" si="53">C103*0.000225</f>
        <v>50866.674074999995</v>
      </c>
      <c r="H103" s="7">
        <f t="shared" ref="H103" si="54">D103*0.000225</f>
        <v>50982.726600000002</v>
      </c>
      <c r="I103" s="7"/>
      <c r="J103" s="7">
        <f t="shared" ref="J103" si="55">(G103-F103)</f>
        <v>2414.0337749999962</v>
      </c>
      <c r="K103" s="7">
        <f t="shared" ref="K103" si="56">(H103-G103)</f>
        <v>116.05252500000643</v>
      </c>
      <c r="L103" s="7">
        <f t="shared" ref="L103" si="57">(H103-F103)</f>
        <v>2530.0863000000027</v>
      </c>
    </row>
  </sheetData>
  <conditionalFormatting sqref="A7:L21">
    <cfRule type="expression" dxfId="7" priority="5">
      <formula>MOD(ROW(),2)=0</formula>
    </cfRule>
  </conditionalFormatting>
  <conditionalFormatting sqref="A27:L41">
    <cfRule type="expression" dxfId="6" priority="4">
      <formula>MOD(ROW(),2)=0</formula>
    </cfRule>
  </conditionalFormatting>
  <conditionalFormatting sqref="A47:L61">
    <cfRule type="expression" dxfId="5" priority="3">
      <formula>MOD(ROW(),2)=0</formula>
    </cfRule>
  </conditionalFormatting>
  <conditionalFormatting sqref="A67:L81">
    <cfRule type="expression" dxfId="4" priority="2">
      <formula>MOD(ROW(),2)=0</formula>
    </cfRule>
  </conditionalFormatting>
  <conditionalFormatting sqref="A89:L103">
    <cfRule type="expression" dxfId="3" priority="1">
      <formula>MOD(ROW(),2)=0</formula>
    </cfRule>
  </conditionalFormatting>
  <pageMargins left="0.7" right="0.7" top="0.75" bottom="0.75" header="0.3" footer="0.3"/>
  <pageSetup orientation="landscape" horizontalDpi="360" verticalDpi="360" r:id="rId1"/>
  <headerFooter>
    <oddFooter>&amp;L&amp;G&amp;R©Clark Labs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C4D37-FBA5-42FA-B361-B616BAED48AF}">
  <dimension ref="A1:X72"/>
  <sheetViews>
    <sheetView tabSelected="1" zoomScaleNormal="100" workbookViewId="0">
      <selection activeCell="E17" sqref="E17"/>
    </sheetView>
  </sheetViews>
  <sheetFormatPr defaultRowHeight="14.5" x14ac:dyDescent="0.35"/>
  <cols>
    <col min="1" max="1" width="13.453125" customWidth="1"/>
    <col min="2" max="2" width="20.81640625" bestFit="1" customWidth="1"/>
    <col min="3" max="3" width="10.81640625" customWidth="1"/>
    <col min="4" max="4" width="10.453125" customWidth="1"/>
    <col min="5" max="5" width="11.81640625" bestFit="1" customWidth="1"/>
    <col min="6" max="6" width="9.54296875" bestFit="1" customWidth="1"/>
    <col min="7" max="7" width="15.36328125" customWidth="1"/>
    <col min="8" max="8" width="8.7265625" bestFit="1" customWidth="1"/>
    <col min="9" max="9" width="10.08984375" customWidth="1"/>
    <col min="10" max="10" width="9.6328125" customWidth="1"/>
    <col min="11" max="11" width="12.81640625" customWidth="1"/>
    <col min="12" max="12" width="10.81640625" bestFit="1" customWidth="1"/>
    <col min="13" max="13" width="11.1796875" bestFit="1" customWidth="1"/>
    <col min="14" max="14" width="11" customWidth="1"/>
    <col min="15" max="15" width="9.1796875" customWidth="1"/>
    <col min="16" max="16" width="10.453125" customWidth="1"/>
    <col min="17" max="17" width="9.36328125" bestFit="1" customWidth="1"/>
  </cols>
  <sheetData>
    <row r="1" spans="1:17" ht="15.5" x14ac:dyDescent="0.35">
      <c r="A1" s="12" t="s">
        <v>62</v>
      </c>
    </row>
    <row r="2" spans="1:17" ht="15.5" x14ac:dyDescent="0.35">
      <c r="A2" s="12" t="s">
        <v>61</v>
      </c>
    </row>
    <row r="5" spans="1:17" s="1" customFormat="1" x14ac:dyDescent="0.35">
      <c r="A5" s="1" t="s">
        <v>37</v>
      </c>
      <c r="C5" s="3" t="s">
        <v>0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1:17" s="1" customFormat="1" x14ac:dyDescent="0.35">
      <c r="A6" s="1" t="s">
        <v>38</v>
      </c>
      <c r="B6" s="1" t="s">
        <v>39</v>
      </c>
      <c r="C6" s="10" t="s">
        <v>43</v>
      </c>
      <c r="D6" s="10" t="s">
        <v>44</v>
      </c>
      <c r="E6" s="10" t="s">
        <v>45</v>
      </c>
      <c r="F6" s="10" t="s">
        <v>46</v>
      </c>
      <c r="G6" s="10" t="s">
        <v>47</v>
      </c>
      <c r="H6" s="10" t="s">
        <v>48</v>
      </c>
      <c r="I6" s="10" t="s">
        <v>49</v>
      </c>
      <c r="J6" s="10" t="s">
        <v>50</v>
      </c>
      <c r="K6" s="10" t="s">
        <v>51</v>
      </c>
      <c r="L6" s="10" t="s">
        <v>52</v>
      </c>
      <c r="M6" s="10" t="s">
        <v>53</v>
      </c>
      <c r="N6" s="10" t="s">
        <v>54</v>
      </c>
      <c r="O6" s="10" t="s">
        <v>55</v>
      </c>
      <c r="P6" s="10" t="s">
        <v>56</v>
      </c>
      <c r="Q6" s="3" t="s">
        <v>24</v>
      </c>
    </row>
    <row r="7" spans="1:17" x14ac:dyDescent="0.35">
      <c r="A7">
        <v>1</v>
      </c>
      <c r="B7" t="s">
        <v>1</v>
      </c>
      <c r="C7" s="11">
        <v>241.66034999999999</v>
      </c>
      <c r="D7" s="11">
        <v>72.106425000000002</v>
      </c>
      <c r="E7" s="11">
        <v>6.8123250000000004</v>
      </c>
      <c r="F7" s="11">
        <v>7.7224500000000003</v>
      </c>
      <c r="G7" s="11">
        <v>12.85965</v>
      </c>
      <c r="H7" s="11">
        <v>42.65775</v>
      </c>
      <c r="I7" s="11">
        <v>355.8852</v>
      </c>
      <c r="J7" s="11">
        <v>0.74317500000000003</v>
      </c>
      <c r="K7" s="11">
        <v>19.108125000000001</v>
      </c>
      <c r="L7" s="11">
        <v>207.39060000000001</v>
      </c>
      <c r="M7" s="11">
        <v>40.858649999999997</v>
      </c>
      <c r="N7" s="11">
        <v>3.7269000000000001</v>
      </c>
      <c r="O7" s="11">
        <v>3433.7612250000002</v>
      </c>
      <c r="P7" s="11">
        <v>1484.3819249999999</v>
      </c>
      <c r="Q7" s="11">
        <f t="shared" ref="Q7:Q21" si="0">SUM(C7:P7)</f>
        <v>5929.6747500000001</v>
      </c>
    </row>
    <row r="8" spans="1:17" x14ac:dyDescent="0.35">
      <c r="A8">
        <v>2</v>
      </c>
      <c r="B8" t="s">
        <v>2</v>
      </c>
      <c r="C8" s="11">
        <v>5.6814749999999998</v>
      </c>
      <c r="D8" s="11">
        <v>0.92025000000000001</v>
      </c>
      <c r="E8" s="11">
        <v>9.7424999999999998E-2</v>
      </c>
      <c r="F8" s="11">
        <v>0.51232500000000003</v>
      </c>
      <c r="G8" s="11">
        <v>1.4251499999999999</v>
      </c>
      <c r="H8" s="11">
        <v>1.283625</v>
      </c>
      <c r="I8" s="11">
        <v>15.583724999999999</v>
      </c>
      <c r="J8" s="11">
        <v>5.6249999999999998E-3</v>
      </c>
      <c r="K8" s="11">
        <v>0.29925000000000002</v>
      </c>
      <c r="L8" s="11">
        <v>5.4438750000000002</v>
      </c>
      <c r="M8" s="11">
        <v>2.094525</v>
      </c>
      <c r="N8" s="11">
        <v>0</v>
      </c>
      <c r="O8" s="11">
        <v>12.120525000000001</v>
      </c>
      <c r="P8" s="11">
        <v>5.3588250000000004</v>
      </c>
      <c r="Q8" s="11">
        <f t="shared" si="0"/>
        <v>50.826599999999999</v>
      </c>
    </row>
    <row r="9" spans="1:17" x14ac:dyDescent="0.35">
      <c r="A9">
        <v>3</v>
      </c>
      <c r="B9" t="s">
        <v>3</v>
      </c>
      <c r="C9" s="11">
        <v>26.651250000000001</v>
      </c>
      <c r="D9" s="11">
        <v>3.1263749999999999</v>
      </c>
      <c r="E9" s="11">
        <v>1.6092</v>
      </c>
      <c r="F9" s="11">
        <v>1.704825</v>
      </c>
      <c r="G9" s="11">
        <v>2.5038</v>
      </c>
      <c r="H9" s="11">
        <v>6.5342250000000002</v>
      </c>
      <c r="I9" s="11">
        <v>45.353700000000003</v>
      </c>
      <c r="J9" s="11">
        <v>0.12015000000000001</v>
      </c>
      <c r="K9" s="11">
        <v>5.3529749999999998</v>
      </c>
      <c r="L9" s="11">
        <v>15.7986</v>
      </c>
      <c r="M9" s="11">
        <v>3.4350749999999999</v>
      </c>
      <c r="N9" s="11">
        <v>0.35167500000000002</v>
      </c>
      <c r="O9" s="11">
        <v>105.879375</v>
      </c>
      <c r="P9" s="11">
        <v>79.027649999999994</v>
      </c>
      <c r="Q9" s="11">
        <f t="shared" si="0"/>
        <v>297.44887499999999</v>
      </c>
    </row>
    <row r="10" spans="1:17" x14ac:dyDescent="0.35">
      <c r="A10">
        <v>4</v>
      </c>
      <c r="B10" t="s">
        <v>4</v>
      </c>
      <c r="C10" s="11">
        <v>2.9529000000000001</v>
      </c>
      <c r="D10" s="11">
        <v>0.10552499999999999</v>
      </c>
      <c r="E10" s="11">
        <v>0.2349</v>
      </c>
      <c r="F10" s="11">
        <v>0.30217500000000003</v>
      </c>
      <c r="G10" s="11">
        <v>8.1225000000000006E-2</v>
      </c>
      <c r="H10" s="11">
        <v>1.090125</v>
      </c>
      <c r="I10" s="11">
        <v>8.4782250000000001</v>
      </c>
      <c r="J10" s="11">
        <v>0</v>
      </c>
      <c r="K10" s="11">
        <v>0.329625</v>
      </c>
      <c r="L10" s="11">
        <v>6.4968750000000002</v>
      </c>
      <c r="M10" s="11">
        <v>4.2974999999999999E-2</v>
      </c>
      <c r="N10" s="11">
        <v>4.1625000000000002E-2</v>
      </c>
      <c r="O10" s="11">
        <v>5.1419249999999996</v>
      </c>
      <c r="P10" s="11">
        <v>17.5626</v>
      </c>
      <c r="Q10" s="11">
        <f t="shared" si="0"/>
        <v>42.860699999999994</v>
      </c>
    </row>
    <row r="11" spans="1:17" x14ac:dyDescent="0.35">
      <c r="A11">
        <v>5</v>
      </c>
      <c r="B11" t="s">
        <v>5</v>
      </c>
      <c r="C11" s="11">
        <v>12.326625</v>
      </c>
      <c r="D11" s="11">
        <v>12.802949999999999</v>
      </c>
      <c r="E11" s="11">
        <v>0.2223</v>
      </c>
      <c r="F11" s="11">
        <v>0.36854999999999999</v>
      </c>
      <c r="G11" s="11">
        <v>0.83092500000000002</v>
      </c>
      <c r="H11" s="11">
        <v>8.7144750000000002</v>
      </c>
      <c r="I11" s="11">
        <v>11.968425</v>
      </c>
      <c r="J11" s="11">
        <v>0.64170000000000005</v>
      </c>
      <c r="K11" s="11">
        <v>3.2010749999999999</v>
      </c>
      <c r="L11" s="11">
        <v>7.7260499999999999</v>
      </c>
      <c r="M11" s="11">
        <v>1.4586749999999999</v>
      </c>
      <c r="N11" s="11">
        <v>9.0450000000000003E-2</v>
      </c>
      <c r="O11" s="11">
        <v>10.586925000000001</v>
      </c>
      <c r="P11" s="11">
        <v>4.2162750000000004</v>
      </c>
      <c r="Q11" s="11">
        <f t="shared" si="0"/>
        <v>75.1554</v>
      </c>
    </row>
    <row r="12" spans="1:17" x14ac:dyDescent="0.35">
      <c r="A12">
        <v>6</v>
      </c>
      <c r="B12" t="s">
        <v>6</v>
      </c>
      <c r="C12" s="11">
        <v>0.64800000000000002</v>
      </c>
      <c r="D12" s="11">
        <v>1.3722749999999999</v>
      </c>
      <c r="E12" s="11">
        <v>4.6350000000000002E-2</v>
      </c>
      <c r="F12" s="11">
        <v>7.1099999999999997E-2</v>
      </c>
      <c r="G12" s="11">
        <v>0.178425</v>
      </c>
      <c r="H12" s="11">
        <v>2.1149999999999999E-2</v>
      </c>
      <c r="I12" s="11">
        <v>0.24975</v>
      </c>
      <c r="J12" s="11">
        <v>9.4950000000000007E-2</v>
      </c>
      <c r="K12" s="11">
        <v>0.15840000000000001</v>
      </c>
      <c r="L12" s="11">
        <v>0.51052500000000001</v>
      </c>
      <c r="M12" s="11">
        <v>0.1053</v>
      </c>
      <c r="N12" s="11">
        <v>0</v>
      </c>
      <c r="O12" s="11">
        <v>1.265625</v>
      </c>
      <c r="P12" s="11">
        <v>2.46645</v>
      </c>
      <c r="Q12" s="11">
        <f t="shared" si="0"/>
        <v>7.1882999999999999</v>
      </c>
    </row>
    <row r="13" spans="1:17" x14ac:dyDescent="0.35">
      <c r="A13">
        <v>7</v>
      </c>
      <c r="B13" t="s">
        <v>7</v>
      </c>
      <c r="C13" s="11">
        <v>3.058875</v>
      </c>
      <c r="D13" s="11">
        <v>0.39645000000000002</v>
      </c>
      <c r="E13" s="11">
        <v>0.61650000000000005</v>
      </c>
      <c r="F13" s="11">
        <v>0.20632500000000001</v>
      </c>
      <c r="G13" s="11">
        <v>3.6450000000000003E-2</v>
      </c>
      <c r="H13" s="11">
        <v>0.19034999999999999</v>
      </c>
      <c r="I13" s="11">
        <v>0.56317499999999998</v>
      </c>
      <c r="J13" s="11">
        <v>2.1149999999999999E-2</v>
      </c>
      <c r="K13" s="11">
        <v>0</v>
      </c>
      <c r="L13" s="11">
        <v>0.191025</v>
      </c>
      <c r="M13" s="11">
        <v>0.41557500000000003</v>
      </c>
      <c r="N13" s="11">
        <v>0</v>
      </c>
      <c r="O13" s="11">
        <v>2.2202999999999999</v>
      </c>
      <c r="P13" s="11">
        <v>1.182825</v>
      </c>
      <c r="Q13" s="11">
        <f t="shared" si="0"/>
        <v>9.0989999999999984</v>
      </c>
    </row>
    <row r="14" spans="1:17" x14ac:dyDescent="0.35">
      <c r="A14">
        <v>8</v>
      </c>
      <c r="B14" t="s">
        <v>8</v>
      </c>
      <c r="C14" s="11">
        <v>8.2125000000000004E-2</v>
      </c>
      <c r="D14" s="11">
        <v>1.485E-2</v>
      </c>
      <c r="E14" s="11">
        <v>1.17E-2</v>
      </c>
      <c r="F14" s="11">
        <v>4.9950000000000001E-2</v>
      </c>
      <c r="G14" s="11">
        <v>0</v>
      </c>
      <c r="H14" s="11">
        <v>0</v>
      </c>
      <c r="I14" s="11">
        <v>1.224675</v>
      </c>
      <c r="J14" s="11">
        <v>0</v>
      </c>
      <c r="K14" s="11">
        <v>1.1249999999999999E-3</v>
      </c>
      <c r="L14" s="11">
        <v>4.5900000000000003E-2</v>
      </c>
      <c r="M14" s="11">
        <v>8.9999999999999998E-4</v>
      </c>
      <c r="N14" s="11">
        <v>0</v>
      </c>
      <c r="O14" s="11">
        <v>7.4250000000000002E-3</v>
      </c>
      <c r="P14" s="11">
        <v>2.0249999999999999E-3</v>
      </c>
      <c r="Q14" s="11">
        <f t="shared" si="0"/>
        <v>1.4406749999999999</v>
      </c>
    </row>
    <row r="15" spans="1:17" x14ac:dyDescent="0.35">
      <c r="A15">
        <v>9</v>
      </c>
      <c r="B15" t="s">
        <v>9</v>
      </c>
      <c r="C15" s="11">
        <v>8.6766749999999995</v>
      </c>
      <c r="D15" s="11">
        <v>1.5180750000000001</v>
      </c>
      <c r="E15" s="11">
        <v>0.10664999999999999</v>
      </c>
      <c r="F15" s="11">
        <v>0.16155</v>
      </c>
      <c r="G15" s="11">
        <v>1.0804499999999999</v>
      </c>
      <c r="H15" s="11">
        <v>3.1760999999999999</v>
      </c>
      <c r="I15" s="11">
        <v>10.506824999999999</v>
      </c>
      <c r="J15" s="11">
        <v>3.8025000000000003E-2</v>
      </c>
      <c r="K15" s="11">
        <v>3.1293000000000002</v>
      </c>
      <c r="L15" s="11">
        <v>1.18035</v>
      </c>
      <c r="M15" s="11">
        <v>3.6733500000000001</v>
      </c>
      <c r="N15" s="11">
        <v>0</v>
      </c>
      <c r="O15" s="11">
        <v>11.061450000000001</v>
      </c>
      <c r="P15" s="11">
        <v>4.6507500000000004</v>
      </c>
      <c r="Q15" s="11">
        <f t="shared" si="0"/>
        <v>48.95955</v>
      </c>
    </row>
    <row r="16" spans="1:17" x14ac:dyDescent="0.35">
      <c r="A16">
        <v>10</v>
      </c>
      <c r="B16" t="s">
        <v>10</v>
      </c>
      <c r="C16" s="11">
        <v>0</v>
      </c>
      <c r="D16" s="11">
        <v>0</v>
      </c>
      <c r="E16" s="11">
        <v>0</v>
      </c>
      <c r="F16" s="11">
        <v>16.780049999999999</v>
      </c>
      <c r="G16" s="11">
        <v>18.965250000000001</v>
      </c>
      <c r="H16" s="11">
        <v>138.89250000000001</v>
      </c>
      <c r="I16" s="11">
        <v>0</v>
      </c>
      <c r="J16" s="11">
        <v>0</v>
      </c>
      <c r="K16" s="11">
        <v>0</v>
      </c>
      <c r="L16" s="11">
        <v>144.24952500000001</v>
      </c>
      <c r="M16" s="11">
        <v>186.78037499999999</v>
      </c>
      <c r="N16" s="11">
        <v>0</v>
      </c>
      <c r="O16" s="11">
        <v>447.7176</v>
      </c>
      <c r="P16" s="11">
        <v>1725.2523000000001</v>
      </c>
      <c r="Q16" s="11">
        <f t="shared" si="0"/>
        <v>2678.6376</v>
      </c>
    </row>
    <row r="17" spans="1:24" x14ac:dyDescent="0.35">
      <c r="A17">
        <v>11</v>
      </c>
      <c r="B17" t="s">
        <v>11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0.26774999999999999</v>
      </c>
      <c r="N17" s="11">
        <v>0</v>
      </c>
      <c r="O17" s="11">
        <v>0</v>
      </c>
      <c r="P17" s="11">
        <v>8.9999999999999998E-4</v>
      </c>
      <c r="Q17" s="11">
        <f t="shared" si="0"/>
        <v>0.26865</v>
      </c>
    </row>
    <row r="18" spans="1:24" x14ac:dyDescent="0.35">
      <c r="A18">
        <v>12</v>
      </c>
      <c r="B18" t="s">
        <v>12</v>
      </c>
      <c r="C18" s="11">
        <v>0</v>
      </c>
      <c r="D18" s="11">
        <v>0</v>
      </c>
      <c r="E18" s="11">
        <v>0</v>
      </c>
      <c r="F18" s="11">
        <v>0.35099999999999998</v>
      </c>
      <c r="G18" s="11">
        <v>0.36180000000000001</v>
      </c>
      <c r="H18" s="11">
        <v>208.246275</v>
      </c>
      <c r="I18" s="11">
        <v>4.8860999999999999</v>
      </c>
      <c r="J18" s="11">
        <v>0</v>
      </c>
      <c r="K18" s="11">
        <v>0</v>
      </c>
      <c r="L18" s="11">
        <v>17.124974999999999</v>
      </c>
      <c r="M18" s="11">
        <v>99.722700000000003</v>
      </c>
      <c r="N18" s="11">
        <v>0</v>
      </c>
      <c r="O18" s="11">
        <v>166.00117499999999</v>
      </c>
      <c r="P18" s="11">
        <v>1718.2536749999999</v>
      </c>
      <c r="Q18" s="11">
        <f t="shared" si="0"/>
        <v>2214.9476999999997</v>
      </c>
    </row>
    <row r="19" spans="1:24" x14ac:dyDescent="0.35">
      <c r="A19">
        <v>13</v>
      </c>
      <c r="B19" t="s">
        <v>13</v>
      </c>
      <c r="C19" s="11">
        <v>8041.3523999999998</v>
      </c>
      <c r="D19" s="11">
        <v>2812.2207749999998</v>
      </c>
      <c r="E19" s="11">
        <v>740.813175</v>
      </c>
      <c r="F19" s="11">
        <v>927.29385000000002</v>
      </c>
      <c r="G19" s="11">
        <v>428.41912500000001</v>
      </c>
      <c r="H19" s="11">
        <v>1959.198525</v>
      </c>
      <c r="I19" s="11">
        <v>2965.940775</v>
      </c>
      <c r="J19" s="11">
        <v>199.35832500000001</v>
      </c>
      <c r="K19" s="11">
        <v>1247.6803500000001</v>
      </c>
      <c r="L19" s="11">
        <v>2218.5731249999999</v>
      </c>
      <c r="M19" s="11">
        <v>3978.9092249999999</v>
      </c>
      <c r="N19" s="11">
        <v>852.05677500000002</v>
      </c>
      <c r="O19" s="11">
        <v>23365.944</v>
      </c>
      <c r="P19" s="11">
        <v>9915.0135750000009</v>
      </c>
      <c r="Q19" s="11">
        <f t="shared" si="0"/>
        <v>59652.774000000005</v>
      </c>
    </row>
    <row r="20" spans="1:24" x14ac:dyDescent="0.35">
      <c r="A20">
        <v>14</v>
      </c>
      <c r="B20" t="s">
        <v>14</v>
      </c>
      <c r="C20" s="11">
        <v>5.5633499999999998</v>
      </c>
      <c r="D20" s="11">
        <v>0.736425</v>
      </c>
      <c r="E20" s="11">
        <v>1.2321</v>
      </c>
      <c r="F20" s="11">
        <v>1.4490000000000001</v>
      </c>
      <c r="G20" s="11">
        <v>2.3175000000000001E-2</v>
      </c>
      <c r="H20" s="11">
        <v>0.75600000000000001</v>
      </c>
      <c r="I20" s="11">
        <v>8.3396249999999998</v>
      </c>
      <c r="J20" s="11">
        <v>7.5149999999999995E-2</v>
      </c>
      <c r="K20" s="11">
        <v>5.0183999999999997</v>
      </c>
      <c r="L20" s="11">
        <v>7.9251750000000003</v>
      </c>
      <c r="M20" s="11">
        <v>0.110025</v>
      </c>
      <c r="N20" s="11">
        <v>1.575E-3</v>
      </c>
      <c r="O20" s="11">
        <v>13.3506</v>
      </c>
      <c r="P20" s="11">
        <v>30.973275000000001</v>
      </c>
      <c r="Q20" s="11">
        <f t="shared" si="0"/>
        <v>75.553875000000005</v>
      </c>
    </row>
    <row r="21" spans="1:24" x14ac:dyDescent="0.35">
      <c r="A21">
        <v>15</v>
      </c>
      <c r="B21" t="s">
        <v>15</v>
      </c>
      <c r="C21" s="11">
        <v>3.8475000000000002E-2</v>
      </c>
      <c r="D21" s="11">
        <v>0.10755000000000001</v>
      </c>
      <c r="E21" s="11">
        <v>8.9999999999999998E-4</v>
      </c>
      <c r="F21" s="11">
        <v>1.1249999999999999E-3</v>
      </c>
      <c r="G21" s="11">
        <v>8.7749999999999998E-3</v>
      </c>
      <c r="H21" s="11">
        <v>3.15E-3</v>
      </c>
      <c r="I21" s="11">
        <v>0.32129999999999997</v>
      </c>
      <c r="J21" s="11">
        <v>0</v>
      </c>
      <c r="K21" s="11">
        <v>6.7500000000000004E-4</v>
      </c>
      <c r="L21" s="11">
        <v>6.2774999999999997E-2</v>
      </c>
      <c r="M21" s="11">
        <v>2.2499999999999999E-4</v>
      </c>
      <c r="N21" s="11">
        <v>0</v>
      </c>
      <c r="O21" s="11">
        <v>7.5600000000000001E-2</v>
      </c>
      <c r="P21" s="11">
        <v>1.3500000000000001E-3</v>
      </c>
      <c r="Q21" s="11">
        <f t="shared" si="0"/>
        <v>0.62190000000000001</v>
      </c>
    </row>
    <row r="25" spans="1:24" s="1" customFormat="1" x14ac:dyDescent="0.35">
      <c r="A25" s="1" t="s">
        <v>40</v>
      </c>
      <c r="C25" s="3" t="s">
        <v>0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T25"/>
      <c r="U25"/>
      <c r="V25"/>
      <c r="W25"/>
      <c r="X25"/>
    </row>
    <row r="26" spans="1:24" s="1" customFormat="1" x14ac:dyDescent="0.35">
      <c r="A26" s="1" t="s">
        <v>38</v>
      </c>
      <c r="B26" s="1" t="s">
        <v>39</v>
      </c>
      <c r="C26" s="10" t="s">
        <v>43</v>
      </c>
      <c r="D26" s="10" t="s">
        <v>44</v>
      </c>
      <c r="E26" s="10" t="s">
        <v>45</v>
      </c>
      <c r="F26" s="10" t="s">
        <v>46</v>
      </c>
      <c r="G26" s="10" t="s">
        <v>47</v>
      </c>
      <c r="H26" s="10" t="s">
        <v>48</v>
      </c>
      <c r="I26" s="10" t="s">
        <v>49</v>
      </c>
      <c r="J26" s="10" t="s">
        <v>50</v>
      </c>
      <c r="K26" s="10" t="s">
        <v>51</v>
      </c>
      <c r="L26" s="10" t="s">
        <v>52</v>
      </c>
      <c r="M26" s="10" t="s">
        <v>53</v>
      </c>
      <c r="N26" s="10" t="s">
        <v>54</v>
      </c>
      <c r="O26" s="10" t="s">
        <v>55</v>
      </c>
      <c r="P26" s="10" t="s">
        <v>56</v>
      </c>
      <c r="Q26" s="3" t="s">
        <v>24</v>
      </c>
      <c r="T26"/>
      <c r="U26"/>
      <c r="V26"/>
      <c r="W26"/>
      <c r="X26"/>
    </row>
    <row r="27" spans="1:24" x14ac:dyDescent="0.35">
      <c r="A27">
        <v>1</v>
      </c>
      <c r="B27" t="s">
        <v>1</v>
      </c>
      <c r="C27" s="11">
        <v>233.84655000000001</v>
      </c>
      <c r="D27" s="11">
        <v>71.53425</v>
      </c>
      <c r="E27" s="11">
        <v>6.7004999999999999</v>
      </c>
      <c r="F27" s="11">
        <v>7.6754249999999997</v>
      </c>
      <c r="G27" s="11">
        <v>12.852449999999999</v>
      </c>
      <c r="H27" s="11">
        <v>42.000525000000003</v>
      </c>
      <c r="I27" s="11">
        <v>352.02420000000001</v>
      </c>
      <c r="J27" s="11">
        <v>0.73507500000000003</v>
      </c>
      <c r="K27" s="11">
        <v>18.5319</v>
      </c>
      <c r="L27" s="11">
        <v>204.53579999999999</v>
      </c>
      <c r="M27" s="11">
        <v>40.219650000000001</v>
      </c>
      <c r="N27" s="11">
        <v>3.7066499999999998</v>
      </c>
      <c r="O27" s="11">
        <v>3406.5825749999999</v>
      </c>
      <c r="P27" s="11">
        <v>1426.5827999999999</v>
      </c>
      <c r="Q27" s="11">
        <f t="shared" ref="Q27:Q41" si="1">SUM(C27:P27)</f>
        <v>5827.5283500000005</v>
      </c>
    </row>
    <row r="28" spans="1:24" x14ac:dyDescent="0.35">
      <c r="A28">
        <v>2</v>
      </c>
      <c r="B28" t="s">
        <v>2</v>
      </c>
      <c r="C28" s="11">
        <v>6.0030000000000001</v>
      </c>
      <c r="D28" s="11">
        <v>0.95332499999999998</v>
      </c>
      <c r="E28" s="11">
        <v>0.121725</v>
      </c>
      <c r="F28" s="11">
        <v>0.52380000000000004</v>
      </c>
      <c r="G28" s="11">
        <v>1.4375249999999999</v>
      </c>
      <c r="H28" s="11">
        <v>1.343475</v>
      </c>
      <c r="I28" s="11">
        <v>17.383500000000002</v>
      </c>
      <c r="J28" s="11">
        <v>1.35E-2</v>
      </c>
      <c r="K28" s="11">
        <v>0.55935000000000001</v>
      </c>
      <c r="L28" s="11">
        <v>5.4240750000000002</v>
      </c>
      <c r="M28" s="11">
        <v>2.1941999999999999</v>
      </c>
      <c r="N28" s="11">
        <v>1.1249999999999999E-3</v>
      </c>
      <c r="O28" s="11">
        <v>12.48165</v>
      </c>
      <c r="P28" s="11">
        <v>4.6984500000000002</v>
      </c>
      <c r="Q28" s="11">
        <f t="shared" si="1"/>
        <v>53.138700000000007</v>
      </c>
    </row>
    <row r="29" spans="1:24" x14ac:dyDescent="0.35">
      <c r="A29">
        <v>3</v>
      </c>
      <c r="B29" t="s">
        <v>3</v>
      </c>
      <c r="C29" s="11">
        <v>33.417225000000002</v>
      </c>
      <c r="D29" s="11">
        <v>3.673575</v>
      </c>
      <c r="E29" s="11">
        <v>1.640925</v>
      </c>
      <c r="F29" s="11">
        <v>1.52145</v>
      </c>
      <c r="G29" s="11">
        <v>2.4997500000000001</v>
      </c>
      <c r="H29" s="11">
        <v>6.8422499999999999</v>
      </c>
      <c r="I29" s="11">
        <v>46.886625000000002</v>
      </c>
      <c r="J29" s="11">
        <v>0.12015000000000001</v>
      </c>
      <c r="K29" s="11">
        <v>5.8853249999999999</v>
      </c>
      <c r="L29" s="11">
        <v>17.666550000000001</v>
      </c>
      <c r="M29" s="11">
        <v>3.9420000000000002</v>
      </c>
      <c r="N29" s="11">
        <v>0.39374999999999999</v>
      </c>
      <c r="O29" s="11">
        <v>131.361075</v>
      </c>
      <c r="P29" s="11">
        <v>133.329375</v>
      </c>
      <c r="Q29" s="11">
        <f t="shared" si="1"/>
        <v>389.180025</v>
      </c>
    </row>
    <row r="30" spans="1:24" x14ac:dyDescent="0.35">
      <c r="A30">
        <v>4</v>
      </c>
      <c r="B30" t="s">
        <v>4</v>
      </c>
      <c r="C30" s="11">
        <v>3.6791999999999998</v>
      </c>
      <c r="D30" s="11">
        <v>9.7424999999999998E-2</v>
      </c>
      <c r="E30" s="11">
        <v>0.29070000000000001</v>
      </c>
      <c r="F30" s="11">
        <v>0.52110000000000001</v>
      </c>
      <c r="G30" s="11">
        <v>8.0100000000000005E-2</v>
      </c>
      <c r="H30" s="11">
        <v>1.379475</v>
      </c>
      <c r="I30" s="11">
        <v>9.0065249999999999</v>
      </c>
      <c r="J30" s="11">
        <v>2.2499999999999999E-4</v>
      </c>
      <c r="K30" s="11">
        <v>0.1134</v>
      </c>
      <c r="L30" s="11">
        <v>7.5035249999999998</v>
      </c>
      <c r="M30" s="11">
        <v>7.5374999999999998E-2</v>
      </c>
      <c r="N30" s="11">
        <v>1.8675000000000001E-2</v>
      </c>
      <c r="O30" s="11">
        <v>6.4777500000000003</v>
      </c>
      <c r="P30" s="11">
        <v>21.112425000000002</v>
      </c>
      <c r="Q30" s="11">
        <f t="shared" si="1"/>
        <v>50.355900000000005</v>
      </c>
    </row>
    <row r="31" spans="1:24" x14ac:dyDescent="0.35">
      <c r="A31">
        <v>5</v>
      </c>
      <c r="B31" t="s">
        <v>5</v>
      </c>
      <c r="C31" s="11">
        <v>12.063825</v>
      </c>
      <c r="D31" s="11">
        <v>12.619574999999999</v>
      </c>
      <c r="E31" s="11">
        <v>0.2223</v>
      </c>
      <c r="F31" s="11">
        <v>0.36404999999999998</v>
      </c>
      <c r="G31" s="11">
        <v>0.821025</v>
      </c>
      <c r="H31" s="11">
        <v>8.7050249999999991</v>
      </c>
      <c r="I31" s="11">
        <v>11.90475</v>
      </c>
      <c r="J31" s="11">
        <v>0.63472499999999998</v>
      </c>
      <c r="K31" s="11">
        <v>3.2031000000000001</v>
      </c>
      <c r="L31" s="11">
        <v>7.5176999999999996</v>
      </c>
      <c r="M31" s="11">
        <v>1.4586749999999999</v>
      </c>
      <c r="N31" s="11">
        <v>8.9550000000000005E-2</v>
      </c>
      <c r="O31" s="11">
        <v>10.46475</v>
      </c>
      <c r="P31" s="11">
        <v>3.7356750000000001</v>
      </c>
      <c r="Q31" s="11">
        <f t="shared" si="1"/>
        <v>73.804725000000005</v>
      </c>
    </row>
    <row r="32" spans="1:24" x14ac:dyDescent="0.35">
      <c r="A32">
        <v>6</v>
      </c>
      <c r="B32" t="s">
        <v>6</v>
      </c>
      <c r="C32" s="11">
        <v>0.78232500000000005</v>
      </c>
      <c r="D32" s="11">
        <v>1.4532750000000001</v>
      </c>
      <c r="E32" s="11">
        <v>4.6350000000000002E-2</v>
      </c>
      <c r="F32" s="11">
        <v>7.5600000000000001E-2</v>
      </c>
      <c r="G32" s="11">
        <v>0.18832499999999999</v>
      </c>
      <c r="H32" s="11">
        <v>3.0599999999999999E-2</v>
      </c>
      <c r="I32" s="11">
        <v>0.25695000000000001</v>
      </c>
      <c r="J32" s="11">
        <v>9.1575000000000004E-2</v>
      </c>
      <c r="K32" s="11">
        <v>0.15637499999999999</v>
      </c>
      <c r="L32" s="11">
        <v>0.56115000000000004</v>
      </c>
      <c r="M32" s="11">
        <v>0.1053</v>
      </c>
      <c r="N32" s="11">
        <v>0</v>
      </c>
      <c r="O32" s="11">
        <v>1.25145</v>
      </c>
      <c r="P32" s="11">
        <v>2.8302749999999999</v>
      </c>
      <c r="Q32" s="11">
        <f t="shared" si="1"/>
        <v>7.8295500000000011</v>
      </c>
    </row>
    <row r="33" spans="1:24" x14ac:dyDescent="0.35">
      <c r="A33">
        <v>7</v>
      </c>
      <c r="B33" t="s">
        <v>7</v>
      </c>
      <c r="C33" s="11">
        <v>3.1554000000000002</v>
      </c>
      <c r="D33" s="11">
        <v>0.51344999999999996</v>
      </c>
      <c r="E33" s="11">
        <v>0.62819999999999998</v>
      </c>
      <c r="F33" s="11">
        <v>0.16200000000000001</v>
      </c>
      <c r="G33" s="11">
        <v>3.6450000000000003E-2</v>
      </c>
      <c r="H33" s="11">
        <v>0.19034999999999999</v>
      </c>
      <c r="I33" s="11">
        <v>0.64642500000000003</v>
      </c>
      <c r="J33" s="11">
        <v>3.15E-2</v>
      </c>
      <c r="K33" s="11">
        <v>1.1249999999999999E-3</v>
      </c>
      <c r="L33" s="11">
        <v>0.354375</v>
      </c>
      <c r="M33" s="11">
        <v>0.41647499999999998</v>
      </c>
      <c r="N33" s="11">
        <v>8.9999999999999998E-4</v>
      </c>
      <c r="O33" s="11">
        <v>2.3548499999999999</v>
      </c>
      <c r="P33" s="11">
        <v>1.296</v>
      </c>
      <c r="Q33" s="11">
        <f t="shared" si="1"/>
        <v>9.7874999999999979</v>
      </c>
    </row>
    <row r="34" spans="1:24" x14ac:dyDescent="0.35">
      <c r="A34">
        <v>8</v>
      </c>
      <c r="B34" t="s">
        <v>8</v>
      </c>
      <c r="C34" s="11">
        <v>0.114075</v>
      </c>
      <c r="D34" s="11">
        <v>2.2499999999999999E-4</v>
      </c>
      <c r="E34" s="11">
        <v>0</v>
      </c>
      <c r="F34" s="11">
        <v>9.4274999999999998E-2</v>
      </c>
      <c r="G34" s="11">
        <v>0</v>
      </c>
      <c r="H34" s="11">
        <v>0</v>
      </c>
      <c r="I34" s="11">
        <v>1.1979</v>
      </c>
      <c r="J34" s="11">
        <v>0</v>
      </c>
      <c r="K34" s="11">
        <v>0</v>
      </c>
      <c r="L34" s="11">
        <v>4.0274999999999998E-2</v>
      </c>
      <c r="M34" s="11">
        <v>0</v>
      </c>
      <c r="N34" s="11">
        <v>0</v>
      </c>
      <c r="O34" s="11">
        <v>9.2250000000000006E-3</v>
      </c>
      <c r="P34" s="11">
        <v>5.6249999999999998E-3</v>
      </c>
      <c r="Q34" s="11">
        <f t="shared" si="1"/>
        <v>1.4616</v>
      </c>
    </row>
    <row r="35" spans="1:24" x14ac:dyDescent="0.35">
      <c r="A35">
        <v>9</v>
      </c>
      <c r="B35" t="s">
        <v>9</v>
      </c>
      <c r="C35" s="11">
        <v>9.3361499999999999</v>
      </c>
      <c r="D35" s="11">
        <v>1.5727500000000001</v>
      </c>
      <c r="E35" s="11">
        <v>9.6975000000000006E-2</v>
      </c>
      <c r="F35" s="11">
        <v>0.157725</v>
      </c>
      <c r="G35" s="11">
        <v>1.118025</v>
      </c>
      <c r="H35" s="11">
        <v>3.9609000000000001</v>
      </c>
      <c r="I35" s="11">
        <v>11.012174999999999</v>
      </c>
      <c r="J35" s="11">
        <v>3.8249999999999999E-2</v>
      </c>
      <c r="K35" s="11">
        <v>3.5005500000000001</v>
      </c>
      <c r="L35" s="11">
        <v>1.1254500000000001</v>
      </c>
      <c r="M35" s="11">
        <v>3.744675</v>
      </c>
      <c r="N35" s="11">
        <v>3.1949999999999999E-2</v>
      </c>
      <c r="O35" s="11">
        <v>13.2462</v>
      </c>
      <c r="P35" s="11">
        <v>4.2124499999999996</v>
      </c>
      <c r="Q35" s="11">
        <f t="shared" si="1"/>
        <v>53.154224999999997</v>
      </c>
    </row>
    <row r="36" spans="1:24" x14ac:dyDescent="0.35">
      <c r="A36">
        <v>10</v>
      </c>
      <c r="B36" t="s">
        <v>10</v>
      </c>
      <c r="C36" s="11">
        <v>0</v>
      </c>
      <c r="D36" s="11">
        <v>0</v>
      </c>
      <c r="E36" s="11">
        <v>0</v>
      </c>
      <c r="F36" s="11">
        <v>16.723575</v>
      </c>
      <c r="G36" s="11">
        <v>18.96435</v>
      </c>
      <c r="H36" s="11">
        <v>117.587925</v>
      </c>
      <c r="I36" s="11">
        <v>0</v>
      </c>
      <c r="J36" s="11">
        <v>0</v>
      </c>
      <c r="K36" s="11">
        <v>0</v>
      </c>
      <c r="L36" s="11">
        <v>145.50502499999999</v>
      </c>
      <c r="M36" s="11">
        <v>182.06932499999999</v>
      </c>
      <c r="N36" s="11">
        <v>0</v>
      </c>
      <c r="O36" s="11">
        <v>429.95452499999999</v>
      </c>
      <c r="P36" s="11">
        <v>1651.0146749999999</v>
      </c>
      <c r="Q36" s="11">
        <f t="shared" si="1"/>
        <v>2561.8193999999999</v>
      </c>
    </row>
    <row r="37" spans="1:24" x14ac:dyDescent="0.35">
      <c r="A37">
        <v>11</v>
      </c>
      <c r="B37" t="s">
        <v>11</v>
      </c>
      <c r="C37" s="11">
        <v>0</v>
      </c>
      <c r="D37" s="11">
        <v>0</v>
      </c>
      <c r="E37" s="11">
        <v>0</v>
      </c>
      <c r="F37" s="11"/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0.26774999999999999</v>
      </c>
      <c r="N37" s="11">
        <v>0</v>
      </c>
      <c r="O37" s="11">
        <v>2.9250000000000001E-3</v>
      </c>
      <c r="P37" s="11">
        <v>4.4999999999999999E-4</v>
      </c>
      <c r="Q37" s="11">
        <f t="shared" si="1"/>
        <v>0.271125</v>
      </c>
    </row>
    <row r="38" spans="1:24" x14ac:dyDescent="0.35">
      <c r="A38">
        <v>12</v>
      </c>
      <c r="B38" t="s">
        <v>12</v>
      </c>
      <c r="C38" s="11">
        <v>0</v>
      </c>
      <c r="D38" s="11">
        <v>0</v>
      </c>
      <c r="E38" s="11">
        <v>0</v>
      </c>
      <c r="F38" s="11">
        <v>0.4113</v>
      </c>
      <c r="G38" s="11">
        <v>0.36270000000000002</v>
      </c>
      <c r="H38" s="11">
        <v>229.55085</v>
      </c>
      <c r="I38" s="11">
        <v>4.8730500000000001</v>
      </c>
      <c r="J38" s="11">
        <v>0</v>
      </c>
      <c r="K38" s="11">
        <v>0</v>
      </c>
      <c r="L38" s="11">
        <v>15.869475</v>
      </c>
      <c r="M38" s="11">
        <v>104.433975</v>
      </c>
      <c r="N38" s="11">
        <v>0</v>
      </c>
      <c r="O38" s="11">
        <v>183.762675</v>
      </c>
      <c r="P38" s="11">
        <v>1783.3713749999999</v>
      </c>
      <c r="Q38" s="11">
        <f t="shared" si="1"/>
        <v>2322.6354000000001</v>
      </c>
    </row>
    <row r="39" spans="1:24" x14ac:dyDescent="0.35">
      <c r="A39">
        <v>13</v>
      </c>
      <c r="B39" t="s">
        <v>13</v>
      </c>
      <c r="C39" s="11">
        <v>8044.9049249999998</v>
      </c>
      <c r="D39" s="11">
        <v>2809.3788</v>
      </c>
      <c r="E39" s="11">
        <v>732.56692499999997</v>
      </c>
      <c r="F39" s="11">
        <v>925.69387500000005</v>
      </c>
      <c r="G39" s="11">
        <v>427.63094999999998</v>
      </c>
      <c r="H39" s="11">
        <v>1958.2838999999999</v>
      </c>
      <c r="I39" s="11">
        <v>2970.3296249999999</v>
      </c>
      <c r="J39" s="11">
        <v>199.25280000000001</v>
      </c>
      <c r="K39" s="11">
        <v>1244.70045</v>
      </c>
      <c r="L39" s="11">
        <v>2216.4286499999998</v>
      </c>
      <c r="M39" s="11">
        <v>3979.97775</v>
      </c>
      <c r="N39" s="11">
        <v>850.76234999999997</v>
      </c>
      <c r="O39" s="11">
        <v>23356.216799999998</v>
      </c>
      <c r="P39" s="11">
        <v>9993.4913250000009</v>
      </c>
      <c r="Q39" s="11">
        <f t="shared" si="1"/>
        <v>59709.619124999997</v>
      </c>
    </row>
    <row r="40" spans="1:24" x14ac:dyDescent="0.35">
      <c r="A40">
        <v>14</v>
      </c>
      <c r="B40" t="s">
        <v>14</v>
      </c>
      <c r="C40" s="11">
        <v>7.1556749999999996</v>
      </c>
      <c r="D40" s="11">
        <v>1.080225</v>
      </c>
      <c r="E40" s="11">
        <v>1.3182750000000001</v>
      </c>
      <c r="F40" s="11">
        <v>1.57545</v>
      </c>
      <c r="G40" s="11">
        <v>0.114525</v>
      </c>
      <c r="H40" s="11">
        <v>1.064025</v>
      </c>
      <c r="I40" s="11">
        <v>10.004849999999999</v>
      </c>
      <c r="J40" s="11">
        <v>7.5149999999999995E-2</v>
      </c>
      <c r="K40" s="11">
        <v>6.071625</v>
      </c>
      <c r="L40" s="11">
        <v>8.6096249999999994</v>
      </c>
      <c r="M40" s="11">
        <v>0.117225</v>
      </c>
      <c r="N40" s="11">
        <v>5.0174999999999997E-2</v>
      </c>
      <c r="O40" s="11">
        <v>14.787224999999999</v>
      </c>
      <c r="P40" s="11">
        <v>32.616225</v>
      </c>
      <c r="Q40" s="11">
        <f t="shared" si="1"/>
        <v>84.640275000000003</v>
      </c>
    </row>
    <row r="41" spans="1:24" x14ac:dyDescent="0.35">
      <c r="A41">
        <v>15</v>
      </c>
      <c r="B41" t="s">
        <v>15</v>
      </c>
      <c r="C41" s="11">
        <v>3.8475000000000002E-2</v>
      </c>
      <c r="D41" s="11">
        <v>0.119475</v>
      </c>
      <c r="E41" s="11">
        <v>8.9999999999999998E-4</v>
      </c>
      <c r="F41" s="11">
        <v>1.1249999999999999E-3</v>
      </c>
      <c r="G41" s="11">
        <v>8.7749999999999998E-3</v>
      </c>
      <c r="H41" s="11">
        <v>3.15E-3</v>
      </c>
      <c r="I41" s="11">
        <v>0.33232499999999998</v>
      </c>
      <c r="J41" s="11">
        <v>0</v>
      </c>
      <c r="K41" s="11">
        <v>2.7000000000000001E-3</v>
      </c>
      <c r="L41" s="11">
        <v>6.2774999999999997E-2</v>
      </c>
      <c r="M41" s="11">
        <v>2.2499999999999999E-4</v>
      </c>
      <c r="N41" s="11">
        <v>0</v>
      </c>
      <c r="O41" s="11">
        <v>8.8650000000000007E-2</v>
      </c>
      <c r="P41" s="11">
        <v>1.3500000000000001E-3</v>
      </c>
      <c r="Q41" s="11">
        <f t="shared" si="1"/>
        <v>0.65992499999999998</v>
      </c>
    </row>
    <row r="46" spans="1:24" s="1" customFormat="1" x14ac:dyDescent="0.35">
      <c r="A46" s="1" t="s">
        <v>41</v>
      </c>
      <c r="B46" s="3"/>
      <c r="C46" s="3" t="s">
        <v>0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T46"/>
      <c r="U46"/>
      <c r="V46"/>
      <c r="W46"/>
      <c r="X46"/>
    </row>
    <row r="47" spans="1:24" s="1" customFormat="1" x14ac:dyDescent="0.35">
      <c r="A47" s="1" t="s">
        <v>38</v>
      </c>
      <c r="B47" s="1" t="s">
        <v>39</v>
      </c>
      <c r="C47" s="10" t="s">
        <v>43</v>
      </c>
      <c r="D47" s="10" t="s">
        <v>44</v>
      </c>
      <c r="E47" s="10" t="s">
        <v>45</v>
      </c>
      <c r="F47" s="10" t="s">
        <v>46</v>
      </c>
      <c r="G47" s="10" t="s">
        <v>47</v>
      </c>
      <c r="H47" s="10" t="s">
        <v>48</v>
      </c>
      <c r="I47" s="10" t="s">
        <v>49</v>
      </c>
      <c r="J47" s="10" t="s">
        <v>50</v>
      </c>
      <c r="K47" s="10" t="s">
        <v>51</v>
      </c>
      <c r="L47" s="10" t="s">
        <v>52</v>
      </c>
      <c r="M47" s="10" t="s">
        <v>53</v>
      </c>
      <c r="N47" s="10" t="s">
        <v>54</v>
      </c>
      <c r="O47" s="10" t="s">
        <v>55</v>
      </c>
      <c r="P47" s="10" t="s">
        <v>56</v>
      </c>
      <c r="Q47" s="3" t="s">
        <v>24</v>
      </c>
      <c r="T47"/>
      <c r="U47"/>
      <c r="V47"/>
      <c r="W47"/>
      <c r="X47"/>
    </row>
    <row r="48" spans="1:24" x14ac:dyDescent="0.35">
      <c r="A48">
        <v>1</v>
      </c>
      <c r="B48" t="s">
        <v>1</v>
      </c>
      <c r="C48" s="11">
        <v>246.5361</v>
      </c>
      <c r="D48" s="11">
        <v>79.860600000000005</v>
      </c>
      <c r="E48" s="11">
        <v>9.0875249999999994</v>
      </c>
      <c r="F48" s="11">
        <v>9.2272499999999997</v>
      </c>
      <c r="G48" s="11">
        <v>14.5665</v>
      </c>
      <c r="H48" s="11">
        <v>44.569800000000001</v>
      </c>
      <c r="I48" s="11">
        <v>382.87079999999997</v>
      </c>
      <c r="J48" s="11">
        <v>1.107675</v>
      </c>
      <c r="K48" s="11">
        <v>26.394525000000002</v>
      </c>
      <c r="L48" s="11">
        <v>216.858375</v>
      </c>
      <c r="M48" s="11">
        <v>41.690474999999999</v>
      </c>
      <c r="N48" s="11">
        <v>3.6722250000000001</v>
      </c>
      <c r="O48" s="11">
        <v>3432.495825</v>
      </c>
      <c r="P48" s="11">
        <v>1474.6641749999999</v>
      </c>
      <c r="Q48" s="11">
        <f t="shared" ref="Q48:Q62" si="2">SUM(C48:P48)</f>
        <v>5983.60185</v>
      </c>
    </row>
    <row r="49" spans="1:17" x14ac:dyDescent="0.35">
      <c r="A49">
        <v>2</v>
      </c>
      <c r="B49" t="s">
        <v>2</v>
      </c>
      <c r="C49" s="11">
        <v>0.34267500000000001</v>
      </c>
      <c r="D49" s="11">
        <v>0.1368</v>
      </c>
      <c r="E49" s="11">
        <v>2.4299999999999999E-2</v>
      </c>
      <c r="F49" s="11">
        <v>1.4625000000000001E-2</v>
      </c>
      <c r="G49" s="11">
        <v>4.9950000000000001E-2</v>
      </c>
      <c r="H49" s="11">
        <v>5.9400000000000001E-2</v>
      </c>
      <c r="I49" s="11">
        <v>1.75275</v>
      </c>
      <c r="J49" s="11">
        <v>2.8125000000000001E-2</v>
      </c>
      <c r="K49" s="11">
        <v>0.14647499999999999</v>
      </c>
      <c r="L49" s="11">
        <v>6.3899999999999998E-2</v>
      </c>
      <c r="M49" s="11">
        <v>7.8299999999999995E-2</v>
      </c>
      <c r="N49" s="11">
        <v>1.1249999999999999E-3</v>
      </c>
      <c r="O49" s="11">
        <v>0.22500000000000001</v>
      </c>
      <c r="P49" s="11">
        <v>0.10125000000000001</v>
      </c>
      <c r="Q49" s="11">
        <f t="shared" si="2"/>
        <v>3.0246750000000002</v>
      </c>
    </row>
    <row r="50" spans="1:17" x14ac:dyDescent="0.35">
      <c r="A50">
        <v>3</v>
      </c>
      <c r="B50" t="s">
        <v>3</v>
      </c>
      <c r="C50" s="11">
        <v>10.056374999999999</v>
      </c>
      <c r="D50" s="11">
        <v>0.73260000000000003</v>
      </c>
      <c r="E50" s="11">
        <v>0.14782500000000001</v>
      </c>
      <c r="F50" s="11">
        <v>0.125775</v>
      </c>
      <c r="G50" s="11">
        <v>0</v>
      </c>
      <c r="H50" s="11">
        <v>0.61424999999999996</v>
      </c>
      <c r="I50" s="11">
        <v>28.056825</v>
      </c>
      <c r="J50" s="11">
        <v>0</v>
      </c>
      <c r="K50" s="11">
        <v>0.59175</v>
      </c>
      <c r="L50" s="11">
        <v>2.8039499999999999</v>
      </c>
      <c r="M50" s="11">
        <v>0.55147500000000005</v>
      </c>
      <c r="N50" s="11">
        <v>5.4899999999999997E-2</v>
      </c>
      <c r="O50" s="11">
        <v>26.338950000000001</v>
      </c>
      <c r="P50" s="11">
        <v>56.455199999999998</v>
      </c>
      <c r="Q50" s="11">
        <f t="shared" si="2"/>
        <v>126.529875</v>
      </c>
    </row>
    <row r="51" spans="1:17" x14ac:dyDescent="0.35">
      <c r="A51">
        <v>4</v>
      </c>
      <c r="B51" t="s">
        <v>4</v>
      </c>
      <c r="C51" s="11">
        <v>0.26415</v>
      </c>
      <c r="D51" s="11">
        <v>0.101475</v>
      </c>
      <c r="E51" s="11">
        <v>3.3300000000000003E-2</v>
      </c>
      <c r="F51" s="11">
        <v>1.1475000000000001E-2</v>
      </c>
      <c r="G51" s="11">
        <v>0</v>
      </c>
      <c r="H51" s="11">
        <v>9.8775000000000002E-2</v>
      </c>
      <c r="I51" s="11">
        <v>1.2179249999999999</v>
      </c>
      <c r="J51" s="11">
        <v>4.725E-3</v>
      </c>
      <c r="K51" s="11">
        <v>5.1749999999999999E-3</v>
      </c>
      <c r="L51" s="11">
        <v>1.273725</v>
      </c>
      <c r="M51" s="11">
        <v>2.1149999999999999E-2</v>
      </c>
      <c r="N51" s="11">
        <v>2.2499999999999999E-4</v>
      </c>
      <c r="O51" s="11">
        <v>1.2440249999999999</v>
      </c>
      <c r="P51" s="11">
        <v>3.5302500000000001</v>
      </c>
      <c r="Q51" s="11">
        <f t="shared" si="2"/>
        <v>7.8063749999999992</v>
      </c>
    </row>
    <row r="52" spans="1:17" x14ac:dyDescent="0.35">
      <c r="A52">
        <v>5</v>
      </c>
      <c r="B52" t="s">
        <v>5</v>
      </c>
      <c r="C52" s="11">
        <v>26.434125000000002</v>
      </c>
      <c r="D52" s="11">
        <v>15.050700000000001</v>
      </c>
      <c r="E52" s="11">
        <v>0.40702500000000003</v>
      </c>
      <c r="F52" s="11">
        <v>1.0320750000000001</v>
      </c>
      <c r="G52" s="11">
        <v>3.3353999999999999</v>
      </c>
      <c r="H52" s="11">
        <v>12.967650000000001</v>
      </c>
      <c r="I52" s="11">
        <v>37.991475000000001</v>
      </c>
      <c r="J52" s="11">
        <v>0.65834999999999999</v>
      </c>
      <c r="K52" s="11">
        <v>6.6204000000000001</v>
      </c>
      <c r="L52" s="11">
        <v>14.062275</v>
      </c>
      <c r="M52" s="11">
        <v>7.4945250000000003</v>
      </c>
      <c r="N52" s="11">
        <v>8.9550000000000005E-2</v>
      </c>
      <c r="O52" s="11">
        <v>32.80545</v>
      </c>
      <c r="P52" s="11">
        <v>12.398400000000001</v>
      </c>
      <c r="Q52" s="11">
        <f t="shared" si="2"/>
        <v>171.34739999999999</v>
      </c>
    </row>
    <row r="53" spans="1:17" x14ac:dyDescent="0.35">
      <c r="A53">
        <v>6</v>
      </c>
      <c r="B53" t="s">
        <v>6</v>
      </c>
      <c r="C53" s="11">
        <v>6.7275000000000001E-2</v>
      </c>
      <c r="D53" s="11">
        <v>0.16200000000000001</v>
      </c>
      <c r="E53" s="11">
        <v>0</v>
      </c>
      <c r="F53" s="11">
        <v>4.4999999999999997E-3</v>
      </c>
      <c r="G53" s="11">
        <v>9.9000000000000008E-3</v>
      </c>
      <c r="H53" s="11">
        <v>9.4500000000000001E-3</v>
      </c>
      <c r="I53" s="11">
        <v>2.8799999999999999E-2</v>
      </c>
      <c r="J53" s="11">
        <v>5.8500000000000002E-3</v>
      </c>
      <c r="K53" s="11">
        <v>2.2499999999999999E-4</v>
      </c>
      <c r="L53" s="11">
        <v>0.16335</v>
      </c>
      <c r="M53" s="11">
        <v>0</v>
      </c>
      <c r="N53" s="11">
        <v>0</v>
      </c>
      <c r="O53" s="11">
        <v>0.11205</v>
      </c>
      <c r="P53" s="11">
        <v>1.2177</v>
      </c>
      <c r="Q53" s="11">
        <f t="shared" si="2"/>
        <v>1.7810999999999999</v>
      </c>
    </row>
    <row r="54" spans="1:17" x14ac:dyDescent="0.35">
      <c r="A54">
        <v>7</v>
      </c>
      <c r="B54" t="s">
        <v>7</v>
      </c>
      <c r="C54" s="11">
        <v>0.22184999999999999</v>
      </c>
      <c r="D54" s="11">
        <v>0.136125</v>
      </c>
      <c r="E54" s="11">
        <v>2.0250000000000001E-2</v>
      </c>
      <c r="F54" s="11">
        <v>6.9750000000000003E-3</v>
      </c>
      <c r="G54" s="11">
        <v>0</v>
      </c>
      <c r="H54" s="11">
        <v>0.20025000000000001</v>
      </c>
      <c r="I54" s="11">
        <v>0.35122500000000001</v>
      </c>
      <c r="J54" s="11">
        <v>2.1149999999999999E-2</v>
      </c>
      <c r="K54" s="11">
        <v>9.6749999999999996E-3</v>
      </c>
      <c r="L54" s="11">
        <v>0.18495</v>
      </c>
      <c r="M54" s="11">
        <v>0</v>
      </c>
      <c r="N54" s="11">
        <v>8.9999999999999998E-4</v>
      </c>
      <c r="O54" s="11">
        <v>0.92542500000000005</v>
      </c>
      <c r="P54" s="11">
        <v>0.61199999999999999</v>
      </c>
      <c r="Q54" s="11">
        <f t="shared" si="2"/>
        <v>2.6907749999999999</v>
      </c>
    </row>
    <row r="55" spans="1:17" x14ac:dyDescent="0.35">
      <c r="A55">
        <v>8</v>
      </c>
      <c r="B55" t="s">
        <v>8</v>
      </c>
      <c r="C55" s="11">
        <v>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8.7749999999999998E-3</v>
      </c>
      <c r="J55" s="11">
        <v>0</v>
      </c>
      <c r="K55" s="11">
        <v>0</v>
      </c>
      <c r="L55" s="11">
        <v>2.4750000000000002E-3</v>
      </c>
      <c r="M55" s="11">
        <v>0</v>
      </c>
      <c r="N55" s="11">
        <v>0</v>
      </c>
      <c r="O55" s="11">
        <v>1.575E-3</v>
      </c>
      <c r="P55" s="11">
        <v>0</v>
      </c>
      <c r="Q55" s="11">
        <f t="shared" si="2"/>
        <v>1.2825E-2</v>
      </c>
    </row>
    <row r="56" spans="1:17" x14ac:dyDescent="0.35">
      <c r="A56">
        <v>9</v>
      </c>
      <c r="B56" t="s">
        <v>9</v>
      </c>
      <c r="C56" s="11">
        <v>0.66464999999999996</v>
      </c>
      <c r="D56" s="11">
        <v>7.7625E-2</v>
      </c>
      <c r="E56" s="11">
        <v>1.0574999999999999E-2</v>
      </c>
      <c r="F56" s="11">
        <v>0</v>
      </c>
      <c r="G56" s="11">
        <v>0</v>
      </c>
      <c r="H56" s="11">
        <v>0.98550000000000004</v>
      </c>
      <c r="I56" s="11">
        <v>0.88649999999999995</v>
      </c>
      <c r="J56" s="11">
        <v>0</v>
      </c>
      <c r="K56" s="11">
        <v>0.49882500000000002</v>
      </c>
      <c r="L56" s="11">
        <v>3.8249999999999998E-3</v>
      </c>
      <c r="M56" s="11">
        <v>9.2700000000000005E-2</v>
      </c>
      <c r="N56" s="11">
        <v>3.1949999999999999E-2</v>
      </c>
      <c r="O56" s="11">
        <v>3.2537250000000002</v>
      </c>
      <c r="P56" s="11">
        <v>0.148725</v>
      </c>
      <c r="Q56" s="11">
        <f t="shared" si="2"/>
        <v>6.6546000000000003</v>
      </c>
    </row>
    <row r="57" spans="1:17" x14ac:dyDescent="0.35">
      <c r="A57">
        <v>10</v>
      </c>
      <c r="B57" t="s">
        <v>10</v>
      </c>
      <c r="C57" s="11">
        <v>0</v>
      </c>
      <c r="D57" s="11">
        <v>0</v>
      </c>
      <c r="E57" s="11">
        <v>0</v>
      </c>
      <c r="F57" s="11">
        <v>16.724250000000001</v>
      </c>
      <c r="G57" s="11">
        <v>18.96435</v>
      </c>
      <c r="H57" s="11">
        <v>119.427975</v>
      </c>
      <c r="I57" s="11">
        <v>0</v>
      </c>
      <c r="J57" s="11">
        <v>0</v>
      </c>
      <c r="K57" s="11">
        <v>0</v>
      </c>
      <c r="L57" s="11">
        <v>144.1062</v>
      </c>
      <c r="M57" s="11">
        <v>182.32897500000001</v>
      </c>
      <c r="N57" s="11">
        <v>0</v>
      </c>
      <c r="O57" s="11">
        <v>429.95452499999999</v>
      </c>
      <c r="P57" s="11">
        <v>1651.0146749999999</v>
      </c>
      <c r="Q57" s="11">
        <f t="shared" si="2"/>
        <v>2562.5209500000001</v>
      </c>
    </row>
    <row r="58" spans="1:17" x14ac:dyDescent="0.35">
      <c r="A58">
        <v>11</v>
      </c>
      <c r="B58" t="s">
        <v>11</v>
      </c>
      <c r="C58" s="11">
        <v>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f t="shared" si="2"/>
        <v>0</v>
      </c>
    </row>
    <row r="59" spans="1:17" x14ac:dyDescent="0.35">
      <c r="A59">
        <v>12</v>
      </c>
      <c r="B59" t="s">
        <v>12</v>
      </c>
      <c r="C59" s="11">
        <v>0</v>
      </c>
      <c r="D59" s="11">
        <v>0</v>
      </c>
      <c r="E59" s="11">
        <v>0</v>
      </c>
      <c r="F59" s="11">
        <v>5.6474999999999997E-2</v>
      </c>
      <c r="G59" s="11">
        <v>8.9999999999999998E-4</v>
      </c>
      <c r="H59" s="11">
        <v>21.904875000000001</v>
      </c>
      <c r="I59" s="11">
        <v>0</v>
      </c>
      <c r="J59" s="11">
        <v>0</v>
      </c>
      <c r="K59" s="11">
        <v>0</v>
      </c>
      <c r="L59" s="11">
        <v>0.14332500000000001</v>
      </c>
      <c r="M59" s="11">
        <v>4.7594250000000002</v>
      </c>
      <c r="N59" s="11">
        <v>0</v>
      </c>
      <c r="O59" s="11">
        <v>17.762174999999999</v>
      </c>
      <c r="P59" s="11">
        <v>67.887225000000001</v>
      </c>
      <c r="Q59" s="11">
        <f t="shared" si="2"/>
        <v>112.51439999999999</v>
      </c>
    </row>
    <row r="60" spans="1:17" x14ac:dyDescent="0.35">
      <c r="A60">
        <v>13</v>
      </c>
      <c r="B60" t="s">
        <v>13</v>
      </c>
      <c r="C60" s="11">
        <v>8053.1570250000004</v>
      </c>
      <c r="D60" s="11">
        <v>2826.4963499999999</v>
      </c>
      <c r="E60" s="11">
        <v>734.92177500000003</v>
      </c>
      <c r="F60" s="11">
        <v>925.55302500000005</v>
      </c>
      <c r="G60" s="11">
        <v>427.82692500000002</v>
      </c>
      <c r="H60" s="11">
        <v>1983.230775</v>
      </c>
      <c r="I60" s="11">
        <v>2978.3708999999999</v>
      </c>
      <c r="J60" s="11">
        <v>199.27822499999999</v>
      </c>
      <c r="K60" s="11">
        <v>1249.4173499999999</v>
      </c>
      <c r="L60" s="11">
        <v>2225.34</v>
      </c>
      <c r="M60" s="11">
        <v>3999.0077999999999</v>
      </c>
      <c r="N60" s="11">
        <v>851.92155000000002</v>
      </c>
      <c r="O60" s="11">
        <v>23397.081300000002</v>
      </c>
      <c r="P60" s="11">
        <v>9963.3066749999998</v>
      </c>
      <c r="Q60" s="11">
        <f t="shared" si="2"/>
        <v>59814.909674999995</v>
      </c>
    </row>
    <row r="61" spans="1:17" x14ac:dyDescent="0.35">
      <c r="A61">
        <v>14</v>
      </c>
      <c r="B61" t="s">
        <v>14</v>
      </c>
      <c r="C61" s="11">
        <v>1.0782</v>
      </c>
      <c r="D61" s="11">
        <v>0.35639999999999999</v>
      </c>
      <c r="E61" s="11">
        <v>0.14895</v>
      </c>
      <c r="F61" s="11">
        <v>1.9574999999999999E-2</v>
      </c>
      <c r="G61" s="11">
        <v>0.11272500000000001</v>
      </c>
      <c r="H61" s="11">
        <v>0.45382499999999998</v>
      </c>
      <c r="I61" s="11">
        <v>2.8230749999999998</v>
      </c>
      <c r="J61" s="11">
        <v>0</v>
      </c>
      <c r="K61" s="11">
        <v>1.114425</v>
      </c>
      <c r="L61" s="11">
        <v>1.0971</v>
      </c>
      <c r="M61" s="11">
        <v>1.0125E-2</v>
      </c>
      <c r="N61" s="11">
        <v>5.3100000000000001E-2</v>
      </c>
      <c r="O61" s="11">
        <v>1.0293749999999999</v>
      </c>
      <c r="P61" s="11">
        <v>2.23875</v>
      </c>
      <c r="Q61" s="11">
        <f t="shared" si="2"/>
        <v>10.535625</v>
      </c>
    </row>
    <row r="62" spans="1:17" x14ac:dyDescent="0.35">
      <c r="A62">
        <v>15</v>
      </c>
      <c r="B62" t="s">
        <v>15</v>
      </c>
      <c r="C62" s="11">
        <v>0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2.0249999999999999E-3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f t="shared" si="2"/>
        <v>2.0249999999999999E-3</v>
      </c>
    </row>
    <row r="72" spans="10:11" x14ac:dyDescent="0.35">
      <c r="J72" t="s">
        <v>42</v>
      </c>
      <c r="K72" t="s">
        <v>42</v>
      </c>
    </row>
  </sheetData>
  <conditionalFormatting sqref="A7:P10 A12:P12 A11:H11 J11:P11 A19:P21 A13:H13 J13:M13 N13:P18 A14:M18">
    <cfRule type="expression" dxfId="2" priority="4">
      <formula>MOD(ROW(),2)=0</formula>
    </cfRule>
  </conditionalFormatting>
  <conditionalFormatting sqref="A27:P41 A48:P62">
    <cfRule type="expression" dxfId="1" priority="3">
      <formula>MOD(ROW(),2)=0</formula>
    </cfRule>
  </conditionalFormatting>
  <conditionalFormatting sqref="D5:P5">
    <cfRule type="expression" dxfId="0" priority="2">
      <formula>MOD(ROW(),2)=0</formula>
    </cfRule>
  </conditionalFormatting>
  <pageMargins left="0.7" right="0.7" top="0.75" bottom="0.75" header="0.3" footer="0.3"/>
  <pageSetup paperSize="256" orientation="landscape" horizontalDpi="203" verticalDpi="203" r:id="rId1"/>
  <headerFooter>
    <oddFooter>&amp;L&amp;G&amp;R©Clark Labs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Change</vt:lpstr>
      <vt:lpstr>change_persistence</vt:lpstr>
      <vt:lpstr>change_persistence!Print_Titles</vt:lpstr>
    </vt:vector>
  </TitlesOfParts>
  <Company>Clark Labs / Clark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 Cover Change Analysis - Malaysia</dc:title>
  <dc:creator>James Toledano;reastman@clarku.edu</dc:creator>
  <cp:keywords>land change malaysia</cp:keywords>
  <cp:lastModifiedBy>James Toledano</cp:lastModifiedBy>
  <dcterms:created xsi:type="dcterms:W3CDTF">2019-03-31T22:20:05Z</dcterms:created>
  <dcterms:modified xsi:type="dcterms:W3CDTF">2020-12-09T21:11:45Z</dcterms:modified>
</cp:coreProperties>
</file>