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22424340-81EB-4D36-B5FA-1AC283A65DCA}" xr6:coauthVersionLast="45" xr6:coauthVersionMax="45" xr10:uidLastSave="{00000000-0000-0000-0000-000000000000}"/>
  <bookViews>
    <workbookView xWindow="2140" yWindow="230" windowWidth="25580" windowHeight="15980" activeTab="1" xr2:uid="{6D2BF499-7959-4DE7-9C56-1882BF8C2F37}"/>
  </bookViews>
  <sheets>
    <sheet name="Change" sheetId="1" r:id="rId1"/>
    <sheet name="change_persistence" sheetId="3" r:id="rId2"/>
  </sheets>
  <definedNames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62" i="3" l="1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D102" i="1"/>
  <c r="H102" i="1" s="1"/>
  <c r="C102" i="1"/>
  <c r="G102" i="1" s="1"/>
  <c r="B102" i="1"/>
  <c r="F102" i="1" s="1"/>
  <c r="D81" i="1"/>
  <c r="H81" i="1" s="1"/>
  <c r="C81" i="1"/>
  <c r="G81" i="1" s="1"/>
  <c r="B81" i="1"/>
  <c r="F81" i="1" s="1"/>
  <c r="D61" i="1"/>
  <c r="H61" i="1" s="1"/>
  <c r="C61" i="1"/>
  <c r="G61" i="1" s="1"/>
  <c r="B61" i="1"/>
  <c r="F61" i="1" s="1"/>
  <c r="D41" i="1"/>
  <c r="H41" i="1" s="1"/>
  <c r="C41" i="1"/>
  <c r="G41" i="1" s="1"/>
  <c r="B41" i="1"/>
  <c r="F41" i="1" s="1"/>
  <c r="C21" i="1"/>
  <c r="G21" i="1" s="1"/>
  <c r="D21" i="1"/>
  <c r="H21" i="1" s="1"/>
  <c r="B21" i="1"/>
  <c r="F21" i="1" s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7" i="1"/>
  <c r="G7" i="1"/>
  <c r="H7" i="1"/>
  <c r="L101" i="1" l="1"/>
  <c r="L15" i="1"/>
  <c r="L68" i="1"/>
  <c r="L72" i="1"/>
  <c r="L76" i="1"/>
  <c r="L80" i="1"/>
  <c r="J13" i="1"/>
  <c r="K29" i="1"/>
  <c r="K33" i="1"/>
  <c r="K37" i="1"/>
  <c r="L89" i="1"/>
  <c r="L93" i="1"/>
  <c r="J47" i="1"/>
  <c r="K89" i="1"/>
  <c r="L17" i="1"/>
  <c r="L9" i="1"/>
  <c r="J98" i="1"/>
  <c r="L95" i="1"/>
  <c r="L99" i="1"/>
  <c r="K91" i="1"/>
  <c r="K99" i="1"/>
  <c r="J18" i="1"/>
  <c r="J14" i="1"/>
  <c r="J49" i="1"/>
  <c r="J53" i="1"/>
  <c r="K70" i="1"/>
  <c r="K74" i="1"/>
  <c r="K78" i="1"/>
  <c r="K92" i="1"/>
  <c r="K100" i="1"/>
  <c r="J93" i="1"/>
  <c r="J101" i="1"/>
  <c r="K94" i="1"/>
  <c r="L96" i="1"/>
  <c r="L100" i="1"/>
  <c r="J10" i="1"/>
  <c r="K90" i="1"/>
  <c r="L88" i="1"/>
  <c r="L92" i="1"/>
  <c r="K69" i="1"/>
  <c r="K73" i="1"/>
  <c r="K77" i="1"/>
  <c r="L67" i="1"/>
  <c r="L71" i="1"/>
  <c r="L75" i="1"/>
  <c r="L79" i="1"/>
  <c r="L11" i="1"/>
  <c r="L19" i="1"/>
  <c r="K17" i="1"/>
  <c r="K9" i="1"/>
  <c r="L13" i="1"/>
  <c r="L20" i="1"/>
  <c r="K97" i="1"/>
  <c r="K88" i="1"/>
  <c r="K81" i="1"/>
  <c r="K61" i="1"/>
  <c r="J55" i="1"/>
  <c r="J59" i="1"/>
  <c r="J17" i="1"/>
  <c r="J9" i="1"/>
  <c r="K13" i="1"/>
  <c r="J95" i="1"/>
  <c r="L54" i="1"/>
  <c r="L53" i="1"/>
  <c r="J51" i="1"/>
  <c r="L51" i="1"/>
  <c r="L56" i="1"/>
  <c r="L16" i="1"/>
  <c r="L12" i="1"/>
  <c r="L8" i="1"/>
  <c r="J20" i="1"/>
  <c r="J16" i="1"/>
  <c r="J12" i="1"/>
  <c r="J8" i="1"/>
  <c r="J19" i="1"/>
  <c r="J15" i="1"/>
  <c r="J11" i="1"/>
  <c r="L7" i="1"/>
  <c r="L18" i="1"/>
  <c r="L14" i="1"/>
  <c r="L10" i="1"/>
  <c r="L102" i="1"/>
  <c r="J102" i="1"/>
  <c r="K102" i="1"/>
  <c r="J81" i="1"/>
  <c r="L81" i="1"/>
  <c r="J61" i="1"/>
  <c r="L61" i="1"/>
  <c r="K41" i="1"/>
  <c r="L41" i="1"/>
  <c r="J41" i="1"/>
  <c r="J21" i="1"/>
  <c r="K21" i="1"/>
  <c r="L21" i="1"/>
  <c r="L91" i="1"/>
  <c r="L98" i="1"/>
  <c r="K96" i="1"/>
  <c r="L97" i="1"/>
  <c r="L90" i="1"/>
  <c r="L94" i="1"/>
  <c r="K67" i="1"/>
  <c r="K71" i="1"/>
  <c r="K75" i="1"/>
  <c r="K79" i="1"/>
  <c r="K68" i="1"/>
  <c r="K72" i="1"/>
  <c r="K76" i="1"/>
  <c r="K80" i="1"/>
  <c r="L69" i="1"/>
  <c r="L73" i="1"/>
  <c r="L77" i="1"/>
  <c r="K27" i="1"/>
  <c r="K31" i="1"/>
  <c r="K39" i="1"/>
  <c r="K7" i="1"/>
  <c r="K95" i="1"/>
  <c r="K98" i="1"/>
  <c r="K101" i="1"/>
  <c r="J90" i="1"/>
  <c r="K93" i="1"/>
  <c r="J57" i="1"/>
  <c r="K20" i="1"/>
  <c r="K16" i="1"/>
  <c r="K12" i="1"/>
  <c r="K8" i="1"/>
  <c r="K19" i="1"/>
  <c r="K15" i="1"/>
  <c r="K11" i="1"/>
  <c r="J7" i="1"/>
  <c r="K18" i="1"/>
  <c r="K14" i="1"/>
  <c r="K10" i="1"/>
  <c r="J91" i="1"/>
  <c r="J96" i="1"/>
  <c r="J99" i="1"/>
  <c r="J89" i="1"/>
  <c r="J94" i="1"/>
  <c r="J97" i="1"/>
  <c r="J88" i="1"/>
  <c r="J92" i="1"/>
  <c r="J100" i="1"/>
  <c r="L70" i="1"/>
  <c r="L74" i="1"/>
  <c r="L78" i="1"/>
  <c r="J58" i="1"/>
  <c r="J48" i="1"/>
  <c r="L52" i="1"/>
  <c r="L59" i="1"/>
  <c r="L58" i="1"/>
  <c r="L48" i="1"/>
  <c r="L55" i="1"/>
  <c r="J52" i="1"/>
  <c r="L49" i="1"/>
  <c r="J56" i="1"/>
  <c r="L60" i="1"/>
  <c r="J60" i="1"/>
  <c r="J50" i="1"/>
  <c r="L50" i="1"/>
  <c r="L57" i="1"/>
  <c r="L47" i="1"/>
  <c r="J54" i="1"/>
  <c r="J68" i="1"/>
  <c r="J70" i="1"/>
  <c r="J72" i="1"/>
  <c r="J74" i="1"/>
  <c r="J76" i="1"/>
  <c r="J78" i="1"/>
  <c r="J80" i="1"/>
  <c r="J67" i="1"/>
  <c r="J69" i="1"/>
  <c r="J71" i="1"/>
  <c r="J73" i="1"/>
  <c r="J75" i="1"/>
  <c r="J77" i="1"/>
  <c r="J79" i="1"/>
  <c r="K48" i="1"/>
  <c r="K50" i="1"/>
  <c r="K52" i="1"/>
  <c r="K54" i="1"/>
  <c r="K56" i="1"/>
  <c r="K58" i="1"/>
  <c r="K60" i="1"/>
  <c r="K47" i="1"/>
  <c r="K49" i="1"/>
  <c r="K51" i="1"/>
  <c r="K53" i="1"/>
  <c r="K55" i="1"/>
  <c r="K57" i="1"/>
  <c r="K59" i="1"/>
  <c r="J35" i="1"/>
  <c r="J30" i="1"/>
  <c r="L34" i="1"/>
  <c r="L27" i="1"/>
  <c r="L30" i="1"/>
  <c r="L39" i="1"/>
  <c r="J28" i="1"/>
  <c r="J40" i="1"/>
  <c r="J38" i="1"/>
  <c r="L31" i="1"/>
  <c r="J32" i="1"/>
  <c r="L28" i="1"/>
  <c r="L32" i="1"/>
  <c r="L36" i="1"/>
  <c r="L40" i="1"/>
  <c r="J34" i="1"/>
  <c r="J36" i="1"/>
  <c r="L38" i="1"/>
  <c r="L35" i="1"/>
  <c r="L29" i="1"/>
  <c r="L33" i="1"/>
  <c r="L37" i="1"/>
  <c r="K28" i="1"/>
  <c r="K30" i="1"/>
  <c r="K32" i="1"/>
  <c r="K34" i="1"/>
  <c r="K36" i="1"/>
  <c r="K38" i="1"/>
  <c r="K40" i="1"/>
  <c r="J27" i="1"/>
  <c r="J29" i="1"/>
  <c r="J31" i="1"/>
  <c r="J33" i="1"/>
  <c r="J37" i="1"/>
  <c r="J39" i="1"/>
  <c r="K35" i="1"/>
</calcChain>
</file>

<file path=xl/sharedStrings.xml><?xml version="1.0" encoding="utf-8"?>
<sst xmlns="http://schemas.openxmlformats.org/spreadsheetml/2006/main" count="222" uniqueCount="63">
  <si>
    <t>Province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</si>
  <si>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</si>
  <si>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</si>
  <si>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</si>
  <si>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</si>
  <si>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</si>
  <si>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</si>
  <si>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</si>
  <si>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</si>
  <si>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</si>
  <si>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</si>
  <si>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</si>
  <si>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</si>
  <si>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</si>
  <si>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</si>
  <si>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</si>
  <si>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Mangrove</t>
  </si>
  <si>
    <t>Cells</t>
  </si>
  <si>
    <t>Sq. Km.</t>
  </si>
  <si>
    <t>Change (sq km)</t>
  </si>
  <si>
    <t>Province Name</t>
  </si>
  <si>
    <t>Mangrove 99-14</t>
  </si>
  <si>
    <t>Mangrove 14-18</t>
  </si>
  <si>
    <t>Mangrove 99-18</t>
  </si>
  <si>
    <t>Total</t>
  </si>
  <si>
    <t>Wetland 99-14</t>
  </si>
  <si>
    <t>Wetland 14-18</t>
  </si>
  <si>
    <t>Wetland 99-18</t>
  </si>
  <si>
    <t>Pond 99-14</t>
  </si>
  <si>
    <t>Pond 14-18</t>
  </si>
  <si>
    <t>Pond 99-18</t>
  </si>
  <si>
    <t>Water 99-14</t>
  </si>
  <si>
    <t>Water 14-18</t>
  </si>
  <si>
    <t>Water 99-18</t>
  </si>
  <si>
    <t>Other 99-14</t>
  </si>
  <si>
    <t>Other 14-18</t>
  </si>
  <si>
    <t>Other 99-18</t>
  </si>
  <si>
    <t>1999-2014</t>
  </si>
  <si>
    <t>Legend Code</t>
  </si>
  <si>
    <t>Legend Caption</t>
  </si>
  <si>
    <t>1999-2018</t>
  </si>
  <si>
    <t>2014-2018</t>
  </si>
  <si>
    <t xml:space="preserve"> </t>
  </si>
  <si>
    <t xml:space="preserve">Ampara                                                                          </t>
  </si>
  <si>
    <t xml:space="preserve">Batticaloa                                                                      </t>
  </si>
  <si>
    <t xml:space="preserve">Colombo                                                                         </t>
  </si>
  <si>
    <t xml:space="preserve">Galle                                                                           </t>
  </si>
  <si>
    <t xml:space="preserve">Gampaha                                                                         </t>
  </si>
  <si>
    <t xml:space="preserve">Hambantota                                                                      </t>
  </si>
  <si>
    <t xml:space="preserve">Jaffna                                                                          </t>
  </si>
  <si>
    <t xml:space="preserve">Kalutara                                                                        </t>
  </si>
  <si>
    <t xml:space="preserve">Kilinochchi                                                                     </t>
  </si>
  <si>
    <t xml:space="preserve">Mannar                                                                          </t>
  </si>
  <si>
    <t xml:space="preserve">Matara                                                                          </t>
  </si>
  <si>
    <t xml:space="preserve">Mullaitivu                                                                      </t>
  </si>
  <si>
    <t xml:space="preserve">Puttalam                                                                        </t>
  </si>
  <si>
    <t xml:space="preserve">Trincomalee                                                                     </t>
  </si>
  <si>
    <t>Land Cover Change Analysis - Sri Lanka (1999 2014 2018)</t>
  </si>
  <si>
    <t>Coastal Wetland</t>
  </si>
  <si>
    <t>Pond Aquaculture</t>
  </si>
  <si>
    <t>Other / Missing Land Cover</t>
  </si>
  <si>
    <t>1999-2014 / 1999-2018 / 2014-2018</t>
  </si>
  <si>
    <t>Land Cover Change/Persistence Analysis (km^2) - Sri Lanka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</si>
</sst>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1" applyNumberFormat="1" applyFont="1"/>
    <xf numFmtId="0" fontId="3" fillId="0" borderId="0" xfId="0" applyFont="1"/>
    <xf numFmtId="2" fontId="0" fillId="0" borderId="0" xfId="1" applyNumberFormat="1" applyFont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0" xfId="0" applyNumberFormat="1" applyFont="1"/>
    <xf numFmtId="0" fontId="0" fillId="0" borderId="0" xfId="0" applyAlignment="1">
      <alignment horizontal="center"/>
    </xf>
    <xf numFmtId="164" fontId="1" fillId="0" borderId="0" xfId="0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1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P102"/>
  <sheetViews>
    <sheetView zoomScaleNormal="100" workbookViewId="0">
      <selection activeCell="H36" sqref="H36"/>
    </sheetView>
  </sheetViews>
  <sheetFormatPr defaultRowHeight="14.5" x14ac:dyDescent="0.35"/>
  <cols>
    <col min="1" max="1" width="25.26953125" customWidth="1"/>
    <col min="2" max="2" width="12" hidden="1" customWidth="1"/>
    <col min="3" max="3" width="12.81640625" hidden="1" customWidth="1"/>
    <col min="4" max="4" width="11.26953125" hidden="1" customWidth="1"/>
    <col min="5" max="5" width="0.1796875" customWidth="1"/>
    <col min="6" max="6" width="12.1796875" customWidth="1"/>
    <col min="7" max="7" width="13.26953125" customWidth="1"/>
    <col min="8" max="8" width="14" customWidth="1"/>
    <col min="9" max="9" width="2.7265625" hidden="1" customWidth="1"/>
    <col min="10" max="10" width="16.81640625" customWidth="1"/>
    <col min="11" max="11" width="15.54296875" customWidth="1"/>
    <col min="12" max="12" width="16.54296875" customWidth="1"/>
    <col min="15" max="15" width="24.54296875" customWidth="1"/>
    <col min="16" max="16" width="20.7265625" customWidth="1"/>
  </cols>
  <sheetData>
    <row r="1" spans="1:16" ht="18.5" x14ac:dyDescent="0.45">
      <c r="A1" s="5" t="s">
        <v>57</v>
      </c>
    </row>
    <row r="5" spans="1:16" x14ac:dyDescent="0.35">
      <c r="A5" s="1" t="s">
        <v>16</v>
      </c>
      <c r="B5" s="1" t="s">
        <v>17</v>
      </c>
      <c r="C5" s="1"/>
      <c r="D5" s="1"/>
      <c r="E5" s="1"/>
      <c r="F5" s="1" t="s">
        <v>18</v>
      </c>
      <c r="G5" s="1"/>
      <c r="H5" s="1"/>
      <c r="I5" s="1"/>
      <c r="J5" s="1" t="s">
        <v>19</v>
      </c>
      <c r="K5" s="1"/>
      <c r="L5" s="1"/>
    </row>
    <row r="6" spans="1:16" x14ac:dyDescent="0.35">
      <c r="A6" s="1" t="s">
        <v>20</v>
      </c>
      <c r="B6" s="1">
        <v>1999</v>
      </c>
      <c r="C6" s="1">
        <v>2014</v>
      </c>
      <c r="D6" s="1">
        <v>2018</v>
      </c>
      <c r="E6" s="1"/>
      <c r="F6" s="1">
        <v>1999</v>
      </c>
      <c r="G6" s="1">
        <v>2014</v>
      </c>
      <c r="H6" s="1">
        <v>2018</v>
      </c>
      <c r="I6" s="1"/>
      <c r="J6" s="3" t="s">
        <v>21</v>
      </c>
      <c r="K6" s="3" t="s">
        <v>22</v>
      </c>
      <c r="L6" s="3" t="s">
        <v>23</v>
      </c>
      <c r="O6" s="3"/>
      <c r="P6" s="3"/>
    </row>
    <row r="7" spans="1:16" x14ac:dyDescent="0.35">
      <c r="A7" t="s">
        <v>43</v>
      </c>
      <c r="B7">
        <v>12553</v>
      </c>
      <c r="C7">
        <v>13632</v>
      </c>
      <c r="D7">
        <v>13323</v>
      </c>
      <c r="F7" s="2">
        <f t="shared" ref="F7:G7" si="0">(B7*225)/1000000</f>
        <v>2.8244250000000002</v>
      </c>
      <c r="G7" s="2">
        <f t="shared" si="0"/>
        <v>3.0672000000000001</v>
      </c>
      <c r="H7" s="2">
        <f>(D7*225)/1000000</f>
        <v>2.9976750000000001</v>
      </c>
      <c r="I7" s="2"/>
      <c r="J7" s="2">
        <f>G7-F7</f>
        <v>0.24277499999999996</v>
      </c>
      <c r="K7" s="2">
        <f>H7-G7</f>
        <v>-6.9525000000000059E-2</v>
      </c>
      <c r="L7" s="2">
        <f>H7-F7</f>
        <v>0.1732499999999999</v>
      </c>
      <c r="O7" s="6"/>
      <c r="P7" s="4"/>
    </row>
    <row r="8" spans="1:16" x14ac:dyDescent="0.35">
      <c r="A8" t="s">
        <v>44</v>
      </c>
      <c r="B8">
        <v>76207</v>
      </c>
      <c r="C8">
        <v>76506</v>
      </c>
      <c r="D8">
        <v>76365</v>
      </c>
      <c r="F8" s="2">
        <f t="shared" ref="F8:F20" si="1">(B8*225)/1000000</f>
        <v>17.146574999999999</v>
      </c>
      <c r="G8" s="2">
        <f t="shared" ref="G8:G20" si="2">(C8*225)/1000000</f>
        <v>17.213850000000001</v>
      </c>
      <c r="H8" s="2">
        <f t="shared" ref="H8:H20" si="3">(D8*225)/1000000</f>
        <v>17.182124999999999</v>
      </c>
      <c r="I8" s="2"/>
      <c r="J8" s="2">
        <f t="shared" ref="J8:J20" si="4">G8-F8</f>
        <v>6.7275000000002194E-2</v>
      </c>
      <c r="K8" s="2">
        <f t="shared" ref="K8:K20" si="5">H8-G8</f>
        <v>-3.1725000000001558E-2</v>
      </c>
      <c r="L8" s="2">
        <f t="shared" ref="L8:L20" si="6">H8-F8</f>
        <v>3.5550000000000637E-2</v>
      </c>
      <c r="O8" s="6"/>
      <c r="P8" s="4"/>
    </row>
    <row r="9" spans="1:16" x14ac:dyDescent="0.35">
      <c r="A9" t="s">
        <v>45</v>
      </c>
      <c r="B9">
        <v>588</v>
      </c>
      <c r="C9">
        <v>1127</v>
      </c>
      <c r="D9">
        <v>1127</v>
      </c>
      <c r="F9" s="2">
        <f t="shared" si="1"/>
        <v>0.1323</v>
      </c>
      <c r="G9" s="2">
        <f t="shared" si="2"/>
        <v>0.25357499999999999</v>
      </c>
      <c r="H9" s="2">
        <f t="shared" si="3"/>
        <v>0.25357499999999999</v>
      </c>
      <c r="I9" s="2"/>
      <c r="J9" s="2">
        <f t="shared" si="4"/>
        <v>0.12127499999999999</v>
      </c>
      <c r="K9" s="2">
        <f t="shared" si="5"/>
        <v>0</v>
      </c>
      <c r="L9" s="2">
        <f t="shared" si="6"/>
        <v>0.12127499999999999</v>
      </c>
      <c r="O9" s="6"/>
      <c r="P9" s="4"/>
    </row>
    <row r="10" spans="1:16" x14ac:dyDescent="0.35">
      <c r="A10" t="s">
        <v>46</v>
      </c>
      <c r="B10">
        <v>7752</v>
      </c>
      <c r="C10">
        <v>8610</v>
      </c>
      <c r="D10">
        <v>8610</v>
      </c>
      <c r="F10" s="2">
        <f t="shared" si="1"/>
        <v>1.7442</v>
      </c>
      <c r="G10" s="2">
        <f t="shared" si="2"/>
        <v>1.9372499999999999</v>
      </c>
      <c r="H10" s="2">
        <f t="shared" si="3"/>
        <v>1.9372499999999999</v>
      </c>
      <c r="I10" s="2"/>
      <c r="J10" s="2">
        <f t="shared" si="4"/>
        <v>0.19304999999999994</v>
      </c>
      <c r="K10" s="2">
        <f t="shared" si="5"/>
        <v>0</v>
      </c>
      <c r="L10" s="2">
        <f t="shared" si="6"/>
        <v>0.19304999999999994</v>
      </c>
      <c r="O10" s="6"/>
      <c r="P10" s="4"/>
    </row>
    <row r="11" spans="1:16" x14ac:dyDescent="0.35">
      <c r="A11" t="s">
        <v>47</v>
      </c>
      <c r="B11">
        <v>37919</v>
      </c>
      <c r="C11">
        <v>42461</v>
      </c>
      <c r="D11">
        <v>42206</v>
      </c>
      <c r="F11" s="2">
        <f t="shared" si="1"/>
        <v>8.5317749999999997</v>
      </c>
      <c r="G11" s="2">
        <f t="shared" si="2"/>
        <v>9.553725</v>
      </c>
      <c r="H11" s="2">
        <f t="shared" si="3"/>
        <v>9.4963499999999996</v>
      </c>
      <c r="I11" s="2"/>
      <c r="J11" s="2">
        <f t="shared" si="4"/>
        <v>1.0219500000000004</v>
      </c>
      <c r="K11" s="2">
        <f t="shared" si="5"/>
        <v>-5.7375000000000398E-2</v>
      </c>
      <c r="L11" s="2">
        <f t="shared" si="6"/>
        <v>0.96457499999999996</v>
      </c>
      <c r="O11" s="6"/>
      <c r="P11" s="4"/>
    </row>
    <row r="12" spans="1:16" x14ac:dyDescent="0.35">
      <c r="A12" t="s">
        <v>48</v>
      </c>
      <c r="B12">
        <v>32219</v>
      </c>
      <c r="C12">
        <v>38588</v>
      </c>
      <c r="D12">
        <v>38588</v>
      </c>
      <c r="F12" s="2">
        <f t="shared" si="1"/>
        <v>7.2492749999999999</v>
      </c>
      <c r="G12" s="2">
        <f t="shared" si="2"/>
        <v>8.6822999999999997</v>
      </c>
      <c r="H12" s="2">
        <f t="shared" si="3"/>
        <v>8.6822999999999997</v>
      </c>
      <c r="I12" s="2"/>
      <c r="J12" s="2">
        <f t="shared" si="4"/>
        <v>1.4330249999999998</v>
      </c>
      <c r="K12" s="2">
        <f t="shared" si="5"/>
        <v>0</v>
      </c>
      <c r="L12" s="2">
        <f t="shared" si="6"/>
        <v>1.4330249999999998</v>
      </c>
      <c r="O12" s="6"/>
      <c r="P12" s="4"/>
    </row>
    <row r="13" spans="1:16" x14ac:dyDescent="0.35">
      <c r="A13" t="s">
        <v>49</v>
      </c>
      <c r="B13">
        <v>68215</v>
      </c>
      <c r="C13">
        <v>86065</v>
      </c>
      <c r="D13">
        <v>86098</v>
      </c>
      <c r="F13" s="2">
        <f t="shared" si="1"/>
        <v>15.348375000000001</v>
      </c>
      <c r="G13" s="2">
        <f t="shared" si="2"/>
        <v>19.364625</v>
      </c>
      <c r="H13" s="2">
        <f t="shared" si="3"/>
        <v>19.372050000000002</v>
      </c>
      <c r="I13" s="2"/>
      <c r="J13" s="2">
        <f t="shared" si="4"/>
        <v>4.0162499999999994</v>
      </c>
      <c r="K13" s="2">
        <f t="shared" si="5"/>
        <v>7.4250000000013472E-3</v>
      </c>
      <c r="L13" s="2">
        <f t="shared" si="6"/>
        <v>4.0236750000000008</v>
      </c>
      <c r="O13" s="6"/>
      <c r="P13" s="4"/>
    </row>
    <row r="14" spans="1:16" x14ac:dyDescent="0.35">
      <c r="A14" t="s">
        <v>50</v>
      </c>
      <c r="B14">
        <v>1751</v>
      </c>
      <c r="C14">
        <v>1819</v>
      </c>
      <c r="D14">
        <v>1819</v>
      </c>
      <c r="F14" s="2">
        <f t="shared" si="1"/>
        <v>0.39397500000000002</v>
      </c>
      <c r="G14" s="2">
        <f t="shared" si="2"/>
        <v>0.409275</v>
      </c>
      <c r="H14" s="2">
        <f t="shared" si="3"/>
        <v>0.409275</v>
      </c>
      <c r="I14" s="2"/>
      <c r="J14" s="2">
        <f t="shared" si="4"/>
        <v>1.529999999999998E-2</v>
      </c>
      <c r="K14" s="2">
        <f t="shared" si="5"/>
        <v>0</v>
      </c>
      <c r="L14" s="2">
        <f t="shared" si="6"/>
        <v>1.529999999999998E-2</v>
      </c>
      <c r="O14" s="6"/>
      <c r="P14" s="4"/>
    </row>
    <row r="15" spans="1:16" x14ac:dyDescent="0.35">
      <c r="A15" t="s">
        <v>51</v>
      </c>
      <c r="B15">
        <v>36163</v>
      </c>
      <c r="C15">
        <v>40932</v>
      </c>
      <c r="D15">
        <v>41340</v>
      </c>
      <c r="F15" s="2">
        <f t="shared" si="1"/>
        <v>8.1366750000000003</v>
      </c>
      <c r="G15" s="2">
        <f t="shared" si="2"/>
        <v>9.2096999999999998</v>
      </c>
      <c r="H15" s="2">
        <f t="shared" si="3"/>
        <v>9.3015000000000008</v>
      </c>
      <c r="I15" s="2"/>
      <c r="J15" s="2">
        <f t="shared" si="4"/>
        <v>1.0730249999999995</v>
      </c>
      <c r="K15" s="2">
        <f t="shared" si="5"/>
        <v>9.1800000000000992E-2</v>
      </c>
      <c r="L15" s="2">
        <f t="shared" si="6"/>
        <v>1.1648250000000004</v>
      </c>
      <c r="O15" s="6"/>
      <c r="P15" s="4"/>
    </row>
    <row r="16" spans="1:16" x14ac:dyDescent="0.35">
      <c r="A16" t="s">
        <v>52</v>
      </c>
      <c r="B16">
        <v>91904</v>
      </c>
      <c r="C16">
        <v>100842</v>
      </c>
      <c r="D16">
        <v>101466</v>
      </c>
      <c r="F16" s="2">
        <f t="shared" si="1"/>
        <v>20.6784</v>
      </c>
      <c r="G16" s="2">
        <f t="shared" si="2"/>
        <v>22.689450000000001</v>
      </c>
      <c r="H16" s="2">
        <f t="shared" si="3"/>
        <v>22.82985</v>
      </c>
      <c r="I16" s="2"/>
      <c r="J16" s="2">
        <f t="shared" si="4"/>
        <v>2.0110500000000009</v>
      </c>
      <c r="K16" s="2">
        <f t="shared" si="5"/>
        <v>0.14039999999999964</v>
      </c>
      <c r="L16" s="2">
        <f t="shared" si="6"/>
        <v>2.1514500000000005</v>
      </c>
      <c r="O16" s="6"/>
      <c r="P16" s="4"/>
    </row>
    <row r="17" spans="1:16" x14ac:dyDescent="0.35">
      <c r="A17" t="s">
        <v>53</v>
      </c>
      <c r="B17">
        <v>824</v>
      </c>
      <c r="C17">
        <v>824</v>
      </c>
      <c r="D17">
        <v>824</v>
      </c>
      <c r="F17" s="2">
        <f t="shared" si="1"/>
        <v>0.18540000000000001</v>
      </c>
      <c r="G17" s="2">
        <f t="shared" si="2"/>
        <v>0.18540000000000001</v>
      </c>
      <c r="H17" s="2">
        <f t="shared" si="3"/>
        <v>0.18540000000000001</v>
      </c>
      <c r="I17" s="2"/>
      <c r="J17" s="2">
        <f t="shared" si="4"/>
        <v>0</v>
      </c>
      <c r="K17" s="2">
        <f t="shared" si="5"/>
        <v>0</v>
      </c>
      <c r="L17" s="2">
        <f t="shared" si="6"/>
        <v>0</v>
      </c>
      <c r="O17" s="6"/>
      <c r="P17" s="4"/>
    </row>
    <row r="18" spans="1:16" x14ac:dyDescent="0.35">
      <c r="A18" t="s">
        <v>54</v>
      </c>
      <c r="B18">
        <v>10329</v>
      </c>
      <c r="C18">
        <v>12574</v>
      </c>
      <c r="D18">
        <v>12608</v>
      </c>
      <c r="F18" s="2">
        <f t="shared" si="1"/>
        <v>2.3240249999999998</v>
      </c>
      <c r="G18" s="2">
        <f t="shared" si="2"/>
        <v>2.8291499999999998</v>
      </c>
      <c r="H18" s="2">
        <f t="shared" si="3"/>
        <v>2.8368000000000002</v>
      </c>
      <c r="I18" s="2"/>
      <c r="J18" s="2">
        <f t="shared" si="4"/>
        <v>0.50512500000000005</v>
      </c>
      <c r="K18" s="2">
        <f t="shared" si="5"/>
        <v>7.6500000000003787E-3</v>
      </c>
      <c r="L18" s="2">
        <f t="shared" si="6"/>
        <v>0.51277500000000042</v>
      </c>
      <c r="O18" s="6"/>
      <c r="P18" s="4"/>
    </row>
    <row r="19" spans="1:16" x14ac:dyDescent="0.35">
      <c r="A19" t="s">
        <v>55</v>
      </c>
      <c r="B19">
        <v>124446</v>
      </c>
      <c r="C19">
        <v>141150</v>
      </c>
      <c r="D19">
        <v>140393</v>
      </c>
      <c r="F19" s="2">
        <f t="shared" si="1"/>
        <v>28.000350000000001</v>
      </c>
      <c r="G19" s="2">
        <f t="shared" si="2"/>
        <v>31.758749999999999</v>
      </c>
      <c r="H19" s="2">
        <f t="shared" si="3"/>
        <v>31.588425000000001</v>
      </c>
      <c r="I19" s="2"/>
      <c r="J19" s="2">
        <f t="shared" si="4"/>
        <v>3.7583999999999982</v>
      </c>
      <c r="K19" s="2">
        <f t="shared" si="5"/>
        <v>-0.17032499999999828</v>
      </c>
      <c r="L19" s="2">
        <f t="shared" si="6"/>
        <v>3.5880749999999999</v>
      </c>
      <c r="O19" s="6"/>
      <c r="P19" s="4"/>
    </row>
    <row r="20" spans="1:16" x14ac:dyDescent="0.35">
      <c r="A20" t="s">
        <v>56</v>
      </c>
      <c r="B20">
        <v>89533</v>
      </c>
      <c r="C20">
        <v>83455</v>
      </c>
      <c r="D20">
        <v>79454</v>
      </c>
      <c r="F20" s="2">
        <f t="shared" si="1"/>
        <v>20.144925000000001</v>
      </c>
      <c r="G20" s="2">
        <f t="shared" si="2"/>
        <v>18.777374999999999</v>
      </c>
      <c r="H20" s="2">
        <f t="shared" si="3"/>
        <v>17.87715</v>
      </c>
      <c r="I20" s="2"/>
      <c r="J20" s="2">
        <f t="shared" si="4"/>
        <v>-1.3675500000000014</v>
      </c>
      <c r="K20" s="2">
        <f t="shared" si="5"/>
        <v>-0.90022499999999894</v>
      </c>
      <c r="L20" s="2">
        <f t="shared" si="6"/>
        <v>-2.2677750000000003</v>
      </c>
      <c r="O20" s="6"/>
      <c r="P20" s="4"/>
    </row>
    <row r="21" spans="1:16" x14ac:dyDescent="0.35">
      <c r="A21" s="7" t="s">
        <v>24</v>
      </c>
      <c r="B21" s="8">
        <f>SUM(B7:B20)</f>
        <v>590403</v>
      </c>
      <c r="C21" s="8">
        <f>SUM(C7:C20)</f>
        <v>648585</v>
      </c>
      <c r="D21" s="8">
        <f>SUM(D7:D20)</f>
        <v>644221</v>
      </c>
      <c r="E21" s="8"/>
      <c r="F21" s="9">
        <f t="shared" ref="F21:H21" si="7">B21*0.000225</f>
        <v>132.840675</v>
      </c>
      <c r="G21" s="9">
        <f t="shared" si="7"/>
        <v>145.931625</v>
      </c>
      <c r="H21" s="9">
        <f t="shared" si="7"/>
        <v>144.949725</v>
      </c>
      <c r="I21" s="9"/>
      <c r="J21" s="9">
        <f t="shared" ref="J21:K21" si="8">(G21-F21)</f>
        <v>13.090949999999992</v>
      </c>
      <c r="K21" s="9">
        <f t="shared" si="8"/>
        <v>-0.981899999999996</v>
      </c>
      <c r="L21" s="9">
        <f t="shared" ref="L21" si="9">(H21-F21)</f>
        <v>12.109049999999996</v>
      </c>
      <c r="O21" s="6"/>
      <c r="P21" s="4"/>
    </row>
    <row r="22" spans="1:16" x14ac:dyDescent="0.35">
      <c r="F22" s="2"/>
      <c r="G22" s="2"/>
      <c r="H22" s="2"/>
      <c r="I22" s="2"/>
      <c r="J22" s="2"/>
      <c r="K22" s="2"/>
      <c r="L22" s="2"/>
      <c r="O22" s="6"/>
      <c r="P22" s="4"/>
    </row>
    <row r="25" spans="1:16" x14ac:dyDescent="0.35">
      <c r="A25" s="1" t="s">
        <v>58</v>
      </c>
      <c r="B25" s="1" t="s">
        <v>17</v>
      </c>
      <c r="C25" s="1"/>
      <c r="D25" s="1"/>
      <c r="E25" s="1"/>
      <c r="F25" s="1" t="s">
        <v>18</v>
      </c>
      <c r="G25" s="1"/>
      <c r="H25" s="1"/>
      <c r="J25" s="1" t="s">
        <v>19</v>
      </c>
      <c r="K25" s="1"/>
      <c r="L25" s="1"/>
    </row>
    <row r="26" spans="1:16" x14ac:dyDescent="0.35">
      <c r="A26" s="1" t="s">
        <v>20</v>
      </c>
      <c r="B26" s="1">
        <v>1999</v>
      </c>
      <c r="C26" s="1">
        <v>2014</v>
      </c>
      <c r="D26" s="1">
        <v>2018</v>
      </c>
      <c r="E26" s="1"/>
      <c r="F26" s="1">
        <v>1999</v>
      </c>
      <c r="G26" s="1">
        <v>2014</v>
      </c>
      <c r="H26" s="1">
        <v>2018</v>
      </c>
      <c r="J26" s="3" t="s">
        <v>25</v>
      </c>
      <c r="K26" s="3" t="s">
        <v>26</v>
      </c>
      <c r="L26" s="3" t="s">
        <v>27</v>
      </c>
    </row>
    <row r="27" spans="1:16" x14ac:dyDescent="0.35">
      <c r="A27" t="s">
        <v>43</v>
      </c>
      <c r="B27">
        <v>444995</v>
      </c>
      <c r="C27">
        <v>374208</v>
      </c>
      <c r="D27">
        <v>374196</v>
      </c>
      <c r="F27" s="2">
        <f t="shared" ref="F27:F40" si="10">(B27*225)/1000000</f>
        <v>100.123875</v>
      </c>
      <c r="G27" s="2">
        <f t="shared" ref="G27:G40" si="11">(C27*225)/1000000</f>
        <v>84.196799999999996</v>
      </c>
      <c r="H27" s="2">
        <f>(D27*225)/1000000</f>
        <v>84.194100000000006</v>
      </c>
      <c r="I27" s="2"/>
      <c r="J27" s="2">
        <f>G27-F27</f>
        <v>-15.927075000000002</v>
      </c>
      <c r="K27" s="2">
        <f>H27-G27</f>
        <v>-2.6999999999901547E-3</v>
      </c>
      <c r="L27" s="2">
        <f>H27-F27</f>
        <v>-15.929774999999992</v>
      </c>
    </row>
    <row r="28" spans="1:16" x14ac:dyDescent="0.35">
      <c r="A28" t="s">
        <v>44</v>
      </c>
      <c r="B28">
        <v>398382</v>
      </c>
      <c r="C28">
        <v>119603</v>
      </c>
      <c r="D28">
        <v>119603</v>
      </c>
      <c r="F28" s="2">
        <f t="shared" si="10"/>
        <v>89.635949999999994</v>
      </c>
      <c r="G28" s="2">
        <f t="shared" si="11"/>
        <v>26.910675000000001</v>
      </c>
      <c r="H28" s="2">
        <f t="shared" ref="H28:H40" si="12">(D28*225)/1000000</f>
        <v>26.910675000000001</v>
      </c>
      <c r="I28" s="2"/>
      <c r="J28" s="2">
        <f t="shared" ref="J28:J40" si="13">G28-F28</f>
        <v>-62.725274999999996</v>
      </c>
      <c r="K28" s="2">
        <f t="shared" ref="K28:K40" si="14">H28-G28</f>
        <v>0</v>
      </c>
      <c r="L28" s="2">
        <f t="shared" ref="L28:L40" si="15">H28-F28</f>
        <v>-62.725274999999996</v>
      </c>
    </row>
    <row r="29" spans="1:16" x14ac:dyDescent="0.35">
      <c r="A29" t="s">
        <v>45</v>
      </c>
      <c r="B29">
        <v>0</v>
      </c>
      <c r="C29">
        <v>0</v>
      </c>
      <c r="D29">
        <v>0</v>
      </c>
      <c r="F29" s="2">
        <f t="shared" si="10"/>
        <v>0</v>
      </c>
      <c r="G29" s="2">
        <f t="shared" si="11"/>
        <v>0</v>
      </c>
      <c r="H29" s="2">
        <f t="shared" si="12"/>
        <v>0</v>
      </c>
      <c r="I29" s="2"/>
      <c r="J29" s="2">
        <f t="shared" si="13"/>
        <v>0</v>
      </c>
      <c r="K29" s="2">
        <f t="shared" si="14"/>
        <v>0</v>
      </c>
      <c r="L29" s="2">
        <f t="shared" si="15"/>
        <v>0</v>
      </c>
    </row>
    <row r="30" spans="1:16" x14ac:dyDescent="0.35">
      <c r="A30" t="s">
        <v>46</v>
      </c>
      <c r="B30">
        <v>0</v>
      </c>
      <c r="C30">
        <v>0</v>
      </c>
      <c r="D30">
        <v>0</v>
      </c>
      <c r="F30" s="2">
        <f t="shared" si="10"/>
        <v>0</v>
      </c>
      <c r="G30" s="2">
        <f t="shared" si="11"/>
        <v>0</v>
      </c>
      <c r="H30" s="2">
        <f t="shared" si="12"/>
        <v>0</v>
      </c>
      <c r="I30" s="2"/>
      <c r="J30" s="2">
        <f t="shared" si="13"/>
        <v>0</v>
      </c>
      <c r="K30" s="2">
        <f t="shared" si="14"/>
        <v>0</v>
      </c>
      <c r="L30" s="2">
        <f t="shared" si="15"/>
        <v>0</v>
      </c>
    </row>
    <row r="31" spans="1:16" x14ac:dyDescent="0.35">
      <c r="A31" t="s">
        <v>47</v>
      </c>
      <c r="B31">
        <v>0</v>
      </c>
      <c r="C31">
        <v>0</v>
      </c>
      <c r="D31">
        <v>0</v>
      </c>
      <c r="F31" s="2">
        <f t="shared" si="10"/>
        <v>0</v>
      </c>
      <c r="G31" s="2">
        <f t="shared" si="11"/>
        <v>0</v>
      </c>
      <c r="H31" s="2">
        <f t="shared" si="12"/>
        <v>0</v>
      </c>
      <c r="I31" s="2"/>
      <c r="J31" s="2">
        <f t="shared" si="13"/>
        <v>0</v>
      </c>
      <c r="K31" s="2">
        <f t="shared" si="14"/>
        <v>0</v>
      </c>
      <c r="L31" s="2">
        <f t="shared" si="15"/>
        <v>0</v>
      </c>
    </row>
    <row r="32" spans="1:16" x14ac:dyDescent="0.35">
      <c r="A32" t="s">
        <v>48</v>
      </c>
      <c r="B32">
        <v>19425</v>
      </c>
      <c r="C32">
        <v>73076</v>
      </c>
      <c r="D32">
        <v>73073</v>
      </c>
      <c r="F32" s="2">
        <f t="shared" si="10"/>
        <v>4.3706250000000004</v>
      </c>
      <c r="G32" s="2">
        <f t="shared" si="11"/>
        <v>16.4421</v>
      </c>
      <c r="H32" s="2">
        <f t="shared" si="12"/>
        <v>16.441424999999999</v>
      </c>
      <c r="I32" s="2"/>
      <c r="J32" s="2">
        <f t="shared" si="13"/>
        <v>12.071475</v>
      </c>
      <c r="K32" s="2">
        <f t="shared" si="14"/>
        <v>-6.7500000000109139E-4</v>
      </c>
      <c r="L32" s="2">
        <f t="shared" si="15"/>
        <v>12.070799999999998</v>
      </c>
    </row>
    <row r="33" spans="1:12" x14ac:dyDescent="0.35">
      <c r="A33" t="s">
        <v>49</v>
      </c>
      <c r="B33">
        <v>0</v>
      </c>
      <c r="C33">
        <v>0</v>
      </c>
      <c r="D33">
        <v>0</v>
      </c>
      <c r="F33" s="2">
        <f t="shared" si="10"/>
        <v>0</v>
      </c>
      <c r="G33" s="2">
        <f t="shared" si="11"/>
        <v>0</v>
      </c>
      <c r="H33" s="2">
        <f t="shared" si="12"/>
        <v>0</v>
      </c>
      <c r="I33" s="2"/>
      <c r="J33" s="2">
        <f t="shared" si="13"/>
        <v>0</v>
      </c>
      <c r="K33" s="2">
        <f t="shared" si="14"/>
        <v>0</v>
      </c>
      <c r="L33" s="2">
        <f t="shared" si="15"/>
        <v>0</v>
      </c>
    </row>
    <row r="34" spans="1:12" x14ac:dyDescent="0.35">
      <c r="A34" t="s">
        <v>50</v>
      </c>
      <c r="B34">
        <v>0</v>
      </c>
      <c r="C34">
        <v>0</v>
      </c>
      <c r="D34">
        <v>0</v>
      </c>
      <c r="F34" s="2">
        <f t="shared" si="10"/>
        <v>0</v>
      </c>
      <c r="G34" s="2">
        <f t="shared" si="11"/>
        <v>0</v>
      </c>
      <c r="H34" s="2">
        <f t="shared" si="12"/>
        <v>0</v>
      </c>
      <c r="I34" s="2"/>
      <c r="J34" s="2">
        <f t="shared" si="13"/>
        <v>0</v>
      </c>
      <c r="K34" s="2">
        <f t="shared" si="14"/>
        <v>0</v>
      </c>
      <c r="L34" s="2">
        <f t="shared" si="15"/>
        <v>0</v>
      </c>
    </row>
    <row r="35" spans="1:12" x14ac:dyDescent="0.35">
      <c r="A35" t="s">
        <v>51</v>
      </c>
      <c r="B35">
        <v>248260</v>
      </c>
      <c r="C35">
        <v>163432</v>
      </c>
      <c r="D35">
        <v>163332</v>
      </c>
      <c r="F35" s="2">
        <f t="shared" si="10"/>
        <v>55.858499999999999</v>
      </c>
      <c r="G35" s="2">
        <f t="shared" si="11"/>
        <v>36.772199999999998</v>
      </c>
      <c r="H35" s="2">
        <f t="shared" si="12"/>
        <v>36.749699999999997</v>
      </c>
      <c r="I35" s="2"/>
      <c r="J35" s="2">
        <f t="shared" si="13"/>
        <v>-19.086300000000001</v>
      </c>
      <c r="K35" s="2">
        <f t="shared" si="14"/>
        <v>-2.2500000000000853E-2</v>
      </c>
      <c r="L35" s="2">
        <f t="shared" si="15"/>
        <v>-19.108800000000002</v>
      </c>
    </row>
    <row r="36" spans="1:12" x14ac:dyDescent="0.35">
      <c r="A36" t="s">
        <v>52</v>
      </c>
      <c r="B36">
        <v>0</v>
      </c>
      <c r="C36">
        <v>0</v>
      </c>
      <c r="D36">
        <v>0</v>
      </c>
      <c r="F36" s="2">
        <f t="shared" si="10"/>
        <v>0</v>
      </c>
      <c r="G36" s="2">
        <f t="shared" si="11"/>
        <v>0</v>
      </c>
      <c r="H36" s="2">
        <f t="shared" si="12"/>
        <v>0</v>
      </c>
      <c r="I36" s="2"/>
      <c r="J36" s="2">
        <f t="shared" si="13"/>
        <v>0</v>
      </c>
      <c r="K36" s="2">
        <f t="shared" si="14"/>
        <v>0</v>
      </c>
      <c r="L36" s="2">
        <f t="shared" si="15"/>
        <v>0</v>
      </c>
    </row>
    <row r="37" spans="1:12" x14ac:dyDescent="0.35">
      <c r="A37" t="s">
        <v>53</v>
      </c>
      <c r="B37">
        <v>0</v>
      </c>
      <c r="C37">
        <v>0</v>
      </c>
      <c r="D37">
        <v>0</v>
      </c>
      <c r="F37" s="2">
        <f t="shared" si="10"/>
        <v>0</v>
      </c>
      <c r="G37" s="2">
        <f t="shared" si="11"/>
        <v>0</v>
      </c>
      <c r="H37" s="2">
        <f t="shared" si="12"/>
        <v>0</v>
      </c>
      <c r="I37" s="2"/>
      <c r="J37" s="2">
        <f t="shared" si="13"/>
        <v>0</v>
      </c>
      <c r="K37" s="2">
        <f t="shared" si="14"/>
        <v>0</v>
      </c>
      <c r="L37" s="2">
        <f t="shared" si="15"/>
        <v>0</v>
      </c>
    </row>
    <row r="38" spans="1:12" x14ac:dyDescent="0.35">
      <c r="A38" t="s">
        <v>54</v>
      </c>
      <c r="B38">
        <v>894103</v>
      </c>
      <c r="C38">
        <v>874984</v>
      </c>
      <c r="D38">
        <v>875122</v>
      </c>
      <c r="F38" s="2">
        <f t="shared" si="10"/>
        <v>201.17317499999999</v>
      </c>
      <c r="G38" s="2">
        <f t="shared" si="11"/>
        <v>196.87139999999999</v>
      </c>
      <c r="H38" s="2">
        <f t="shared" si="12"/>
        <v>196.90244999999999</v>
      </c>
      <c r="I38" s="2"/>
      <c r="J38" s="2">
        <f t="shared" si="13"/>
        <v>-4.3017749999999921</v>
      </c>
      <c r="K38" s="2">
        <f t="shared" si="14"/>
        <v>3.1049999999993361E-2</v>
      </c>
      <c r="L38" s="2">
        <f t="shared" si="15"/>
        <v>-4.2707249999999988</v>
      </c>
    </row>
    <row r="39" spans="1:12" x14ac:dyDescent="0.35">
      <c r="A39" t="s">
        <v>55</v>
      </c>
      <c r="B39">
        <v>0</v>
      </c>
      <c r="C39">
        <v>0</v>
      </c>
      <c r="D39">
        <v>0</v>
      </c>
      <c r="F39" s="2">
        <f t="shared" si="10"/>
        <v>0</v>
      </c>
      <c r="G39" s="2">
        <f t="shared" si="11"/>
        <v>0</v>
      </c>
      <c r="H39" s="2">
        <f t="shared" si="12"/>
        <v>0</v>
      </c>
      <c r="I39" s="2"/>
      <c r="J39" s="2">
        <f t="shared" si="13"/>
        <v>0</v>
      </c>
      <c r="K39" s="2">
        <f t="shared" si="14"/>
        <v>0</v>
      </c>
      <c r="L39" s="2">
        <f t="shared" si="15"/>
        <v>0</v>
      </c>
    </row>
    <row r="40" spans="1:12" x14ac:dyDescent="0.35">
      <c r="A40" t="s">
        <v>56</v>
      </c>
      <c r="B40">
        <v>903955</v>
      </c>
      <c r="C40">
        <v>556777</v>
      </c>
      <c r="D40">
        <v>554354</v>
      </c>
      <c r="F40" s="2">
        <f t="shared" si="10"/>
        <v>203.38987499999999</v>
      </c>
      <c r="G40" s="2">
        <f t="shared" si="11"/>
        <v>125.27482500000001</v>
      </c>
      <c r="H40" s="2">
        <f t="shared" si="12"/>
        <v>124.72965000000001</v>
      </c>
      <c r="I40" s="2"/>
      <c r="J40" s="2">
        <f t="shared" si="13"/>
        <v>-78.115049999999982</v>
      </c>
      <c r="K40" s="2">
        <f t="shared" si="14"/>
        <v>-0.54517500000000041</v>
      </c>
      <c r="L40" s="2">
        <f t="shared" si="15"/>
        <v>-78.660224999999983</v>
      </c>
    </row>
    <row r="41" spans="1:12" x14ac:dyDescent="0.35">
      <c r="A41" s="7" t="s">
        <v>24</v>
      </c>
      <c r="B41" s="8">
        <f>SUM(B27:B40)</f>
        <v>2909120</v>
      </c>
      <c r="C41" s="8">
        <f>SUM(C27:C40)</f>
        <v>2162080</v>
      </c>
      <c r="D41" s="8">
        <f>SUM(D27:D40)</f>
        <v>2159680</v>
      </c>
      <c r="E41" s="8"/>
      <c r="F41" s="9">
        <f t="shared" ref="F41" si="16">B41*0.000225</f>
        <v>654.55200000000002</v>
      </c>
      <c r="G41" s="9">
        <f t="shared" ref="G41" si="17">C41*0.000225</f>
        <v>486.46799999999996</v>
      </c>
      <c r="H41" s="9">
        <f t="shared" ref="H41" si="18">D41*0.000225</f>
        <v>485.928</v>
      </c>
      <c r="I41" s="9"/>
      <c r="J41" s="9">
        <f t="shared" ref="J41" si="19">(G41-F41)</f>
        <v>-168.08400000000006</v>
      </c>
      <c r="K41" s="9">
        <f t="shared" ref="K41" si="20">(H41-G41)</f>
        <v>-0.53999999999996362</v>
      </c>
      <c r="L41" s="9">
        <f t="shared" ref="L41" si="21">(H41-F41)</f>
        <v>-168.62400000000002</v>
      </c>
    </row>
    <row r="45" spans="1:12" x14ac:dyDescent="0.35">
      <c r="A45" s="1" t="s">
        <v>59</v>
      </c>
      <c r="B45" s="1" t="s">
        <v>17</v>
      </c>
      <c r="C45" s="1"/>
      <c r="D45" s="1"/>
      <c r="E45" s="1"/>
      <c r="F45" s="1" t="s">
        <v>18</v>
      </c>
      <c r="G45" s="1"/>
      <c r="H45" s="1"/>
      <c r="J45" s="1" t="s">
        <v>19</v>
      </c>
      <c r="K45" s="1"/>
      <c r="L45" s="1"/>
    </row>
    <row r="46" spans="1:12" x14ac:dyDescent="0.35">
      <c r="A46" s="1" t="s">
        <v>20</v>
      </c>
      <c r="B46" s="1">
        <v>1999</v>
      </c>
      <c r="C46" s="1">
        <v>2014</v>
      </c>
      <c r="D46" s="1">
        <v>2018</v>
      </c>
      <c r="E46" s="1"/>
      <c r="F46" s="1">
        <v>1999</v>
      </c>
      <c r="G46" s="1">
        <v>2014</v>
      </c>
      <c r="H46" s="1">
        <v>2018</v>
      </c>
      <c r="J46" s="3" t="s">
        <v>28</v>
      </c>
      <c r="K46" s="3" t="s">
        <v>29</v>
      </c>
      <c r="L46" s="3" t="s">
        <v>30</v>
      </c>
    </row>
    <row r="47" spans="1:12" x14ac:dyDescent="0.35">
      <c r="A47" t="s">
        <v>43</v>
      </c>
      <c r="B47">
        <v>0</v>
      </c>
      <c r="C47">
        <v>0</v>
      </c>
      <c r="D47">
        <v>0</v>
      </c>
      <c r="F47" s="2">
        <f t="shared" ref="F47:F60" si="22">(B47*225)/1000000</f>
        <v>0</v>
      </c>
      <c r="G47" s="2">
        <f t="shared" ref="G47:G60" si="23">(C47*225)/1000000</f>
        <v>0</v>
      </c>
      <c r="H47" s="2">
        <f t="shared" ref="H47:H60" si="24">(D47*225)/1000000</f>
        <v>0</v>
      </c>
      <c r="I47" s="2"/>
      <c r="J47" s="2">
        <f>G47-F47</f>
        <v>0</v>
      </c>
      <c r="K47" s="2">
        <f>H47-G47</f>
        <v>0</v>
      </c>
      <c r="L47" s="2">
        <f>H47-F47</f>
        <v>0</v>
      </c>
    </row>
    <row r="48" spans="1:12" x14ac:dyDescent="0.35">
      <c r="A48" t="s">
        <v>44</v>
      </c>
      <c r="B48">
        <v>3077</v>
      </c>
      <c r="C48">
        <v>10322</v>
      </c>
      <c r="D48">
        <v>10640</v>
      </c>
      <c r="F48" s="2">
        <f t="shared" si="22"/>
        <v>0.69232499999999997</v>
      </c>
      <c r="G48" s="2">
        <f t="shared" si="23"/>
        <v>2.3224499999999999</v>
      </c>
      <c r="H48" s="2">
        <f t="shared" si="24"/>
        <v>2.3940000000000001</v>
      </c>
      <c r="I48" s="2"/>
      <c r="J48" s="2">
        <f t="shared" ref="J48:J60" si="25">G48-F48</f>
        <v>1.630125</v>
      </c>
      <c r="K48" s="2">
        <f t="shared" ref="K48:K60" si="26">H48-G48</f>
        <v>7.1550000000000225E-2</v>
      </c>
      <c r="L48" s="2">
        <f t="shared" ref="L48:L60" si="27">H48-F48</f>
        <v>1.7016750000000003</v>
      </c>
    </row>
    <row r="49" spans="1:12" x14ac:dyDescent="0.35">
      <c r="A49" t="s">
        <v>45</v>
      </c>
      <c r="B49">
        <v>0</v>
      </c>
      <c r="C49">
        <v>0</v>
      </c>
      <c r="D49">
        <v>0</v>
      </c>
      <c r="F49" s="2">
        <f t="shared" si="22"/>
        <v>0</v>
      </c>
      <c r="G49" s="2">
        <f t="shared" si="23"/>
        <v>0</v>
      </c>
      <c r="H49" s="2">
        <f t="shared" si="24"/>
        <v>0</v>
      </c>
      <c r="I49" s="2"/>
      <c r="J49" s="2">
        <f t="shared" si="25"/>
        <v>0</v>
      </c>
      <c r="K49" s="2">
        <f t="shared" si="26"/>
        <v>0</v>
      </c>
      <c r="L49" s="2">
        <f t="shared" si="27"/>
        <v>0</v>
      </c>
    </row>
    <row r="50" spans="1:12" x14ac:dyDescent="0.35">
      <c r="A50" t="s">
        <v>46</v>
      </c>
      <c r="B50">
        <v>0</v>
      </c>
      <c r="C50">
        <v>0</v>
      </c>
      <c r="D50">
        <v>0</v>
      </c>
      <c r="F50" s="2">
        <f t="shared" si="22"/>
        <v>0</v>
      </c>
      <c r="G50" s="2">
        <f t="shared" si="23"/>
        <v>0</v>
      </c>
      <c r="H50" s="2">
        <f t="shared" si="24"/>
        <v>0</v>
      </c>
      <c r="I50" s="2"/>
      <c r="J50" s="2">
        <f t="shared" si="25"/>
        <v>0</v>
      </c>
      <c r="K50" s="2">
        <f t="shared" si="26"/>
        <v>0</v>
      </c>
      <c r="L50" s="2">
        <f t="shared" si="27"/>
        <v>0</v>
      </c>
    </row>
    <row r="51" spans="1:12" x14ac:dyDescent="0.35">
      <c r="A51" t="s">
        <v>47</v>
      </c>
      <c r="B51">
        <v>1034</v>
      </c>
      <c r="C51">
        <v>599</v>
      </c>
      <c r="D51">
        <v>599</v>
      </c>
      <c r="F51" s="2">
        <f t="shared" si="22"/>
        <v>0.23265</v>
      </c>
      <c r="G51" s="2">
        <f t="shared" si="23"/>
        <v>0.13477500000000001</v>
      </c>
      <c r="H51" s="2">
        <f t="shared" si="24"/>
        <v>0.13477500000000001</v>
      </c>
      <c r="I51" s="2"/>
      <c r="J51" s="2">
        <f t="shared" si="25"/>
        <v>-9.787499999999999E-2</v>
      </c>
      <c r="K51" s="2">
        <f t="shared" si="26"/>
        <v>0</v>
      </c>
      <c r="L51" s="2">
        <f t="shared" si="27"/>
        <v>-9.787499999999999E-2</v>
      </c>
    </row>
    <row r="52" spans="1:12" x14ac:dyDescent="0.35">
      <c r="A52" t="s">
        <v>48</v>
      </c>
      <c r="B52">
        <v>0</v>
      </c>
      <c r="C52">
        <v>0</v>
      </c>
      <c r="D52">
        <v>0</v>
      </c>
      <c r="F52" s="2">
        <f t="shared" si="22"/>
        <v>0</v>
      </c>
      <c r="G52" s="2">
        <f t="shared" si="23"/>
        <v>0</v>
      </c>
      <c r="H52" s="2">
        <f t="shared" si="24"/>
        <v>0</v>
      </c>
      <c r="I52" s="2"/>
      <c r="J52" s="2">
        <f t="shared" si="25"/>
        <v>0</v>
      </c>
      <c r="K52" s="2">
        <f t="shared" si="26"/>
        <v>0</v>
      </c>
      <c r="L52" s="2">
        <f t="shared" si="27"/>
        <v>0</v>
      </c>
    </row>
    <row r="53" spans="1:12" x14ac:dyDescent="0.35">
      <c r="A53" t="s">
        <v>49</v>
      </c>
      <c r="B53">
        <v>0</v>
      </c>
      <c r="C53">
        <v>0</v>
      </c>
      <c r="D53">
        <v>0</v>
      </c>
      <c r="F53" s="2">
        <f t="shared" si="22"/>
        <v>0</v>
      </c>
      <c r="G53" s="2">
        <f t="shared" si="23"/>
        <v>0</v>
      </c>
      <c r="H53" s="2">
        <f t="shared" si="24"/>
        <v>0</v>
      </c>
      <c r="I53" s="2"/>
      <c r="J53" s="2">
        <f t="shared" si="25"/>
        <v>0</v>
      </c>
      <c r="K53" s="2">
        <f t="shared" si="26"/>
        <v>0</v>
      </c>
      <c r="L53" s="2">
        <f t="shared" si="27"/>
        <v>0</v>
      </c>
    </row>
    <row r="54" spans="1:12" x14ac:dyDescent="0.35">
      <c r="A54" t="s">
        <v>50</v>
      </c>
      <c r="B54">
        <v>0</v>
      </c>
      <c r="C54">
        <v>0</v>
      </c>
      <c r="D54">
        <v>0</v>
      </c>
      <c r="F54" s="2">
        <f t="shared" si="22"/>
        <v>0</v>
      </c>
      <c r="G54" s="2">
        <f t="shared" si="23"/>
        <v>0</v>
      </c>
      <c r="H54" s="2">
        <f t="shared" si="24"/>
        <v>0</v>
      </c>
      <c r="I54" s="2"/>
      <c r="J54" s="2">
        <f t="shared" si="25"/>
        <v>0</v>
      </c>
      <c r="K54" s="2">
        <f t="shared" si="26"/>
        <v>0</v>
      </c>
      <c r="L54" s="2">
        <f t="shared" si="27"/>
        <v>0</v>
      </c>
    </row>
    <row r="55" spans="1:12" x14ac:dyDescent="0.35">
      <c r="A55" t="s">
        <v>51</v>
      </c>
      <c r="B55">
        <v>0</v>
      </c>
      <c r="C55">
        <v>0</v>
      </c>
      <c r="D55">
        <v>0</v>
      </c>
      <c r="F55" s="2">
        <f t="shared" si="22"/>
        <v>0</v>
      </c>
      <c r="G55" s="2">
        <f t="shared" si="23"/>
        <v>0</v>
      </c>
      <c r="H55" s="2">
        <f t="shared" si="24"/>
        <v>0</v>
      </c>
      <c r="I55" s="2"/>
      <c r="J55" s="2">
        <f t="shared" si="25"/>
        <v>0</v>
      </c>
      <c r="K55" s="2">
        <f t="shared" si="26"/>
        <v>0</v>
      </c>
      <c r="L55" s="2">
        <f t="shared" si="27"/>
        <v>0</v>
      </c>
    </row>
    <row r="56" spans="1:12" x14ac:dyDescent="0.35">
      <c r="A56" t="s">
        <v>52</v>
      </c>
      <c r="B56">
        <v>2865</v>
      </c>
      <c r="C56">
        <v>4003</v>
      </c>
      <c r="D56">
        <v>4003</v>
      </c>
      <c r="F56" s="2">
        <f t="shared" si="22"/>
        <v>0.644625</v>
      </c>
      <c r="G56" s="2">
        <f t="shared" si="23"/>
        <v>0.900675</v>
      </c>
      <c r="H56" s="2">
        <f t="shared" si="24"/>
        <v>0.900675</v>
      </c>
      <c r="I56" s="2"/>
      <c r="J56" s="2">
        <f t="shared" si="25"/>
        <v>0.25605</v>
      </c>
      <c r="K56" s="2">
        <f t="shared" si="26"/>
        <v>0</v>
      </c>
      <c r="L56" s="2">
        <f t="shared" si="27"/>
        <v>0.25605</v>
      </c>
    </row>
    <row r="57" spans="1:12" x14ac:dyDescent="0.35">
      <c r="A57" t="s">
        <v>53</v>
      </c>
      <c r="B57">
        <v>0</v>
      </c>
      <c r="C57">
        <v>0</v>
      </c>
      <c r="D57">
        <v>0</v>
      </c>
      <c r="F57" s="2">
        <f t="shared" si="22"/>
        <v>0</v>
      </c>
      <c r="G57" s="2">
        <f t="shared" si="23"/>
        <v>0</v>
      </c>
      <c r="H57" s="2">
        <f t="shared" si="24"/>
        <v>0</v>
      </c>
      <c r="I57" s="2"/>
      <c r="J57" s="2">
        <f t="shared" si="25"/>
        <v>0</v>
      </c>
      <c r="K57" s="2">
        <f t="shared" si="26"/>
        <v>0</v>
      </c>
      <c r="L57" s="2">
        <f t="shared" si="27"/>
        <v>0</v>
      </c>
    </row>
    <row r="58" spans="1:12" x14ac:dyDescent="0.35">
      <c r="A58" t="s">
        <v>54</v>
      </c>
      <c r="B58">
        <v>0</v>
      </c>
      <c r="C58">
        <v>0</v>
      </c>
      <c r="D58">
        <v>0</v>
      </c>
      <c r="F58" s="2">
        <f t="shared" si="22"/>
        <v>0</v>
      </c>
      <c r="G58" s="2">
        <f t="shared" si="23"/>
        <v>0</v>
      </c>
      <c r="H58" s="2">
        <f t="shared" si="24"/>
        <v>0</v>
      </c>
      <c r="I58" s="2"/>
      <c r="J58" s="2">
        <f t="shared" si="25"/>
        <v>0</v>
      </c>
      <c r="K58" s="2">
        <f t="shared" si="26"/>
        <v>0</v>
      </c>
      <c r="L58" s="2">
        <f t="shared" si="27"/>
        <v>0</v>
      </c>
    </row>
    <row r="59" spans="1:12" x14ac:dyDescent="0.35">
      <c r="A59" t="s">
        <v>55</v>
      </c>
      <c r="B59">
        <v>243011</v>
      </c>
      <c r="C59">
        <v>246486</v>
      </c>
      <c r="D59">
        <v>250329</v>
      </c>
      <c r="F59" s="2">
        <f t="shared" si="22"/>
        <v>54.677475000000001</v>
      </c>
      <c r="G59" s="2">
        <f t="shared" si="23"/>
        <v>55.459350000000001</v>
      </c>
      <c r="H59" s="2">
        <f t="shared" si="24"/>
        <v>56.324024999999999</v>
      </c>
      <c r="I59" s="2"/>
      <c r="J59" s="2">
        <f t="shared" si="25"/>
        <v>0.78187499999999943</v>
      </c>
      <c r="K59" s="2">
        <f t="shared" si="26"/>
        <v>0.86467499999999831</v>
      </c>
      <c r="L59" s="2">
        <f t="shared" si="27"/>
        <v>1.6465499999999977</v>
      </c>
    </row>
    <row r="60" spans="1:12" x14ac:dyDescent="0.35">
      <c r="A60" t="s">
        <v>56</v>
      </c>
      <c r="B60">
        <v>0</v>
      </c>
      <c r="C60">
        <v>0</v>
      </c>
      <c r="D60">
        <v>0</v>
      </c>
      <c r="F60" s="2">
        <f t="shared" si="22"/>
        <v>0</v>
      </c>
      <c r="G60" s="2">
        <f t="shared" si="23"/>
        <v>0</v>
      </c>
      <c r="H60" s="2">
        <f t="shared" si="24"/>
        <v>0</v>
      </c>
      <c r="I60" s="2"/>
      <c r="J60" s="2">
        <f t="shared" si="25"/>
        <v>0</v>
      </c>
      <c r="K60" s="2">
        <f t="shared" si="26"/>
        <v>0</v>
      </c>
      <c r="L60" s="2">
        <f t="shared" si="27"/>
        <v>0</v>
      </c>
    </row>
    <row r="61" spans="1:12" x14ac:dyDescent="0.35">
      <c r="A61" s="7" t="s">
        <v>24</v>
      </c>
      <c r="B61" s="8">
        <f>SUM(B47:B60)</f>
        <v>249987</v>
      </c>
      <c r="C61" s="8">
        <f>SUM(C47:C60)</f>
        <v>261410</v>
      </c>
      <c r="D61" s="8">
        <f>SUM(D47:D60)</f>
        <v>265571</v>
      </c>
      <c r="E61" s="8"/>
      <c r="F61" s="9">
        <f t="shared" ref="F61" si="28">B61*0.000225</f>
        <v>56.247074999999995</v>
      </c>
      <c r="G61" s="9">
        <f t="shared" ref="G61" si="29">C61*0.000225</f>
        <v>58.817250000000001</v>
      </c>
      <c r="H61" s="9">
        <f t="shared" ref="H61" si="30">D61*0.000225</f>
        <v>59.753475000000002</v>
      </c>
      <c r="I61" s="9"/>
      <c r="J61" s="9">
        <f t="shared" ref="J61" si="31">(G61-F61)</f>
        <v>2.5701750000000061</v>
      </c>
      <c r="K61" s="9">
        <f t="shared" ref="K61" si="32">(H61-G61)</f>
        <v>0.93622500000000031</v>
      </c>
      <c r="L61" s="9">
        <f t="shared" ref="L61" si="33">(H61-F61)</f>
        <v>3.5064000000000064</v>
      </c>
    </row>
    <row r="65" spans="1:12" x14ac:dyDescent="0.35">
      <c r="A65" s="1" t="s">
        <v>13</v>
      </c>
      <c r="B65" s="1" t="s">
        <v>17</v>
      </c>
      <c r="C65" s="1"/>
      <c r="D65" s="1"/>
      <c r="E65" s="1"/>
      <c r="F65" s="1" t="s">
        <v>18</v>
      </c>
      <c r="G65" s="1"/>
      <c r="H65" s="1"/>
      <c r="J65" s="1" t="s">
        <v>19</v>
      </c>
      <c r="K65" s="1"/>
      <c r="L65" s="1"/>
    </row>
    <row r="66" spans="1:12" x14ac:dyDescent="0.35">
      <c r="A66" s="1" t="s">
        <v>20</v>
      </c>
      <c r="B66" s="1">
        <v>1999</v>
      </c>
      <c r="C66" s="1">
        <v>2014</v>
      </c>
      <c r="D66" s="1">
        <v>2018</v>
      </c>
      <c r="E66" s="1"/>
      <c r="F66" s="1">
        <v>1999</v>
      </c>
      <c r="G66" s="1">
        <v>2014</v>
      </c>
      <c r="H66" s="1">
        <v>2018</v>
      </c>
      <c r="J66" s="3" t="s">
        <v>31</v>
      </c>
      <c r="K66" s="3" t="s">
        <v>32</v>
      </c>
      <c r="L66" s="3" t="s">
        <v>33</v>
      </c>
    </row>
    <row r="67" spans="1:12" x14ac:dyDescent="0.35">
      <c r="A67" t="s">
        <v>43</v>
      </c>
      <c r="B67">
        <v>5481417</v>
      </c>
      <c r="C67">
        <v>5443454</v>
      </c>
      <c r="D67">
        <v>5427261</v>
      </c>
      <c r="F67" s="2">
        <f t="shared" ref="F67:F80" si="34">(B67*225)/1000000</f>
        <v>1233.3188250000001</v>
      </c>
      <c r="G67" s="2">
        <f t="shared" ref="G67:G80" si="35">(C67*225)/1000000</f>
        <v>1224.7771499999999</v>
      </c>
      <c r="H67" s="2">
        <f t="shared" ref="H67:H80" si="36">(D67*225)/1000000</f>
        <v>1221.1337249999999</v>
      </c>
      <c r="I67" s="2"/>
      <c r="J67" s="2">
        <f>G67-F67</f>
        <v>-8.5416750000001684</v>
      </c>
      <c r="K67" s="2">
        <f>H67-G67</f>
        <v>-3.6434249999999793</v>
      </c>
      <c r="L67" s="2">
        <f>H67-F67</f>
        <v>-12.185100000000148</v>
      </c>
    </row>
    <row r="68" spans="1:12" x14ac:dyDescent="0.35">
      <c r="A68" t="s">
        <v>44</v>
      </c>
      <c r="B68">
        <v>5497257</v>
      </c>
      <c r="C68">
        <v>5539808</v>
      </c>
      <c r="D68">
        <v>5549028</v>
      </c>
      <c r="F68" s="2">
        <f t="shared" si="34"/>
        <v>1236.8828249999999</v>
      </c>
      <c r="G68" s="2">
        <f t="shared" si="35"/>
        <v>1246.4567999999999</v>
      </c>
      <c r="H68" s="2">
        <f t="shared" si="36"/>
        <v>1248.5313000000001</v>
      </c>
      <c r="I68" s="2"/>
      <c r="J68" s="2">
        <f t="shared" ref="J68:J80" si="37">G68-F68</f>
        <v>9.5739750000000186</v>
      </c>
      <c r="K68" s="2">
        <f t="shared" ref="K68:K80" si="38">H68-G68</f>
        <v>2.074500000000171</v>
      </c>
      <c r="L68" s="2">
        <f t="shared" ref="L68:L80" si="39">H68-F68</f>
        <v>11.64847500000019</v>
      </c>
    </row>
    <row r="69" spans="1:12" x14ac:dyDescent="0.35">
      <c r="A69" t="s">
        <v>45</v>
      </c>
      <c r="B69">
        <v>1548670</v>
      </c>
      <c r="C69">
        <v>1548552</v>
      </c>
      <c r="D69">
        <v>1541586</v>
      </c>
      <c r="F69" s="2">
        <f t="shared" si="34"/>
        <v>348.45075000000003</v>
      </c>
      <c r="G69" s="2">
        <f t="shared" si="35"/>
        <v>348.42419999999998</v>
      </c>
      <c r="H69" s="2">
        <f t="shared" si="36"/>
        <v>346.85685000000001</v>
      </c>
      <c r="I69" s="2"/>
      <c r="J69" s="2">
        <f t="shared" si="37"/>
        <v>-2.6550000000042928E-2</v>
      </c>
      <c r="K69" s="2">
        <f t="shared" si="38"/>
        <v>-1.5673499999999763</v>
      </c>
      <c r="L69" s="2">
        <f t="shared" si="39"/>
        <v>-1.5939000000000192</v>
      </c>
    </row>
    <row r="70" spans="1:12" x14ac:dyDescent="0.35">
      <c r="A70" t="s">
        <v>46</v>
      </c>
      <c r="B70">
        <v>3647086</v>
      </c>
      <c r="C70">
        <v>3647086</v>
      </c>
      <c r="D70">
        <v>3650029</v>
      </c>
      <c r="F70" s="2">
        <f t="shared" si="34"/>
        <v>820.59434999999996</v>
      </c>
      <c r="G70" s="2">
        <f t="shared" si="35"/>
        <v>820.59434999999996</v>
      </c>
      <c r="H70" s="2">
        <f t="shared" si="36"/>
        <v>821.25652500000001</v>
      </c>
      <c r="I70" s="2"/>
      <c r="J70" s="2">
        <f t="shared" si="37"/>
        <v>0</v>
      </c>
      <c r="K70" s="2">
        <f t="shared" si="38"/>
        <v>0.66217500000004748</v>
      </c>
      <c r="L70" s="2">
        <f t="shared" si="39"/>
        <v>0.66217500000004748</v>
      </c>
    </row>
    <row r="71" spans="1:12" x14ac:dyDescent="0.35">
      <c r="A71" t="s">
        <v>47</v>
      </c>
      <c r="B71">
        <v>1600169</v>
      </c>
      <c r="C71">
        <v>1605505</v>
      </c>
      <c r="D71">
        <v>1610774</v>
      </c>
      <c r="F71" s="2">
        <f t="shared" si="34"/>
        <v>360.038025</v>
      </c>
      <c r="G71" s="2">
        <f t="shared" si="35"/>
        <v>361.23862500000001</v>
      </c>
      <c r="H71" s="2">
        <f t="shared" si="36"/>
        <v>362.42415</v>
      </c>
      <c r="I71" s="2"/>
      <c r="J71" s="2">
        <f t="shared" si="37"/>
        <v>1.2006000000000085</v>
      </c>
      <c r="K71" s="2">
        <f t="shared" si="38"/>
        <v>1.1855249999999842</v>
      </c>
      <c r="L71" s="2">
        <f t="shared" si="39"/>
        <v>2.3861249999999927</v>
      </c>
    </row>
    <row r="72" spans="1:12" x14ac:dyDescent="0.35">
      <c r="A72" t="s">
        <v>48</v>
      </c>
      <c r="B72">
        <v>6070098</v>
      </c>
      <c r="C72">
        <v>6039521</v>
      </c>
      <c r="D72">
        <v>6051845</v>
      </c>
      <c r="F72" s="2">
        <f t="shared" si="34"/>
        <v>1365.77205</v>
      </c>
      <c r="G72" s="2">
        <f t="shared" si="35"/>
        <v>1358.8922250000001</v>
      </c>
      <c r="H72" s="2">
        <f t="shared" si="36"/>
        <v>1361.665125</v>
      </c>
      <c r="I72" s="2"/>
      <c r="J72" s="2">
        <f t="shared" si="37"/>
        <v>-6.8798249999999825</v>
      </c>
      <c r="K72" s="2">
        <f t="shared" si="38"/>
        <v>2.772899999999936</v>
      </c>
      <c r="L72" s="2">
        <f t="shared" si="39"/>
        <v>-4.1069250000000466</v>
      </c>
    </row>
    <row r="73" spans="1:12" x14ac:dyDescent="0.35">
      <c r="A73" t="s">
        <v>49</v>
      </c>
      <c r="B73">
        <v>12797622</v>
      </c>
      <c r="C73">
        <v>12813680</v>
      </c>
      <c r="D73">
        <v>13031585</v>
      </c>
      <c r="F73" s="2">
        <f t="shared" si="34"/>
        <v>2879.46495</v>
      </c>
      <c r="G73" s="2">
        <f t="shared" si="35"/>
        <v>2883.078</v>
      </c>
      <c r="H73" s="2">
        <f t="shared" si="36"/>
        <v>2932.1066249999999</v>
      </c>
      <c r="I73" s="2"/>
      <c r="J73" s="2">
        <f t="shared" si="37"/>
        <v>3.6130499999999302</v>
      </c>
      <c r="K73" s="2">
        <f t="shared" si="38"/>
        <v>49.02862499999992</v>
      </c>
      <c r="L73" s="2">
        <f t="shared" si="39"/>
        <v>52.64167499999985</v>
      </c>
    </row>
    <row r="74" spans="1:12" x14ac:dyDescent="0.35">
      <c r="A74" t="s">
        <v>50</v>
      </c>
      <c r="B74">
        <v>1633604</v>
      </c>
      <c r="C74">
        <v>1633574</v>
      </c>
      <c r="D74">
        <v>1633121</v>
      </c>
      <c r="F74" s="2">
        <f t="shared" si="34"/>
        <v>367.5609</v>
      </c>
      <c r="G74" s="2">
        <f t="shared" si="35"/>
        <v>367.55414999999999</v>
      </c>
      <c r="H74" s="2">
        <f t="shared" si="36"/>
        <v>367.452225</v>
      </c>
      <c r="I74" s="2"/>
      <c r="J74" s="2">
        <f t="shared" si="37"/>
        <v>-6.7500000000109139E-3</v>
      </c>
      <c r="K74" s="2">
        <f t="shared" si="38"/>
        <v>-0.10192499999999427</v>
      </c>
      <c r="L74" s="2">
        <f t="shared" si="39"/>
        <v>-0.10867500000000518</v>
      </c>
    </row>
    <row r="75" spans="1:12" x14ac:dyDescent="0.35">
      <c r="A75" t="s">
        <v>51</v>
      </c>
      <c r="B75">
        <v>6319510</v>
      </c>
      <c r="C75">
        <v>6143626</v>
      </c>
      <c r="D75">
        <v>6183922</v>
      </c>
      <c r="F75" s="2">
        <f t="shared" si="34"/>
        <v>1421.88975</v>
      </c>
      <c r="G75" s="2">
        <f t="shared" si="35"/>
        <v>1382.31585</v>
      </c>
      <c r="H75" s="2">
        <f t="shared" si="36"/>
        <v>1391.3824500000001</v>
      </c>
      <c r="I75" s="2"/>
      <c r="J75" s="2">
        <f t="shared" si="37"/>
        <v>-39.573900000000094</v>
      </c>
      <c r="K75" s="2">
        <f t="shared" si="38"/>
        <v>9.0666000000001077</v>
      </c>
      <c r="L75" s="2">
        <f t="shared" si="39"/>
        <v>-30.507299999999987</v>
      </c>
    </row>
    <row r="76" spans="1:12" x14ac:dyDescent="0.35">
      <c r="A76" t="s">
        <v>52</v>
      </c>
      <c r="B76">
        <v>7002086</v>
      </c>
      <c r="C76">
        <v>6940435</v>
      </c>
      <c r="D76">
        <v>7053276</v>
      </c>
      <c r="F76" s="2">
        <f t="shared" si="34"/>
        <v>1575.4693500000001</v>
      </c>
      <c r="G76" s="2">
        <f t="shared" si="35"/>
        <v>1561.5978749999999</v>
      </c>
      <c r="H76" s="2">
        <f t="shared" si="36"/>
        <v>1586.9871000000001</v>
      </c>
      <c r="I76" s="2"/>
      <c r="J76" s="2">
        <f t="shared" si="37"/>
        <v>-13.871475000000146</v>
      </c>
      <c r="K76" s="2">
        <f t="shared" si="38"/>
        <v>25.389225000000124</v>
      </c>
      <c r="L76" s="2">
        <f t="shared" si="39"/>
        <v>11.517749999999978</v>
      </c>
    </row>
    <row r="77" spans="1:12" x14ac:dyDescent="0.35">
      <c r="A77" t="s">
        <v>53</v>
      </c>
      <c r="B77">
        <v>2078659</v>
      </c>
      <c r="C77">
        <v>2078659</v>
      </c>
      <c r="D77">
        <v>2078488</v>
      </c>
      <c r="F77" s="2">
        <f t="shared" si="34"/>
        <v>467.69827500000002</v>
      </c>
      <c r="G77" s="2">
        <f t="shared" si="35"/>
        <v>467.69827500000002</v>
      </c>
      <c r="H77" s="2">
        <f t="shared" si="36"/>
        <v>467.65980000000002</v>
      </c>
      <c r="I77" s="2"/>
      <c r="J77" s="2">
        <f t="shared" si="37"/>
        <v>0</v>
      </c>
      <c r="K77" s="2">
        <f t="shared" si="38"/>
        <v>-3.8475000000005366E-2</v>
      </c>
      <c r="L77" s="2">
        <f t="shared" si="39"/>
        <v>-3.8475000000005366E-2</v>
      </c>
    </row>
    <row r="78" spans="1:12" x14ac:dyDescent="0.35">
      <c r="A78" t="s">
        <v>54</v>
      </c>
      <c r="B78">
        <v>3396342</v>
      </c>
      <c r="C78">
        <v>3332692</v>
      </c>
      <c r="D78">
        <v>3342575</v>
      </c>
      <c r="F78" s="2">
        <f t="shared" si="34"/>
        <v>764.17695000000003</v>
      </c>
      <c r="G78" s="2">
        <f t="shared" si="35"/>
        <v>749.85569999999996</v>
      </c>
      <c r="H78" s="2">
        <f t="shared" si="36"/>
        <v>752.07937500000003</v>
      </c>
      <c r="I78" s="2"/>
      <c r="J78" s="2">
        <f t="shared" si="37"/>
        <v>-14.321250000000077</v>
      </c>
      <c r="K78" s="2">
        <f t="shared" si="38"/>
        <v>2.2236750000000711</v>
      </c>
      <c r="L78" s="2">
        <f t="shared" si="39"/>
        <v>-12.097575000000006</v>
      </c>
    </row>
    <row r="79" spans="1:12" x14ac:dyDescent="0.35">
      <c r="A79" t="s">
        <v>55</v>
      </c>
      <c r="B79">
        <v>9545986</v>
      </c>
      <c r="C79">
        <v>9528534</v>
      </c>
      <c r="D79">
        <v>9547186</v>
      </c>
      <c r="F79" s="2">
        <f t="shared" si="34"/>
        <v>2147.8468499999999</v>
      </c>
      <c r="G79" s="2">
        <f t="shared" si="35"/>
        <v>2143.9201499999999</v>
      </c>
      <c r="H79" s="2">
        <f t="shared" si="36"/>
        <v>2148.1168499999999</v>
      </c>
      <c r="I79" s="2"/>
      <c r="J79" s="2">
        <f t="shared" si="37"/>
        <v>-3.9266999999999825</v>
      </c>
      <c r="K79" s="2">
        <f t="shared" si="38"/>
        <v>4.1966999999999643</v>
      </c>
      <c r="L79" s="2">
        <f t="shared" si="39"/>
        <v>0.26999999999998181</v>
      </c>
    </row>
    <row r="80" spans="1:12" x14ac:dyDescent="0.35">
      <c r="A80" t="s">
        <v>56</v>
      </c>
      <c r="B80">
        <v>5597006</v>
      </c>
      <c r="C80">
        <v>5527283</v>
      </c>
      <c r="D80">
        <v>5500740</v>
      </c>
      <c r="F80" s="2">
        <f t="shared" si="34"/>
        <v>1259.32635</v>
      </c>
      <c r="G80" s="2">
        <f t="shared" si="35"/>
        <v>1243.6386749999999</v>
      </c>
      <c r="H80" s="2">
        <f t="shared" si="36"/>
        <v>1237.6665</v>
      </c>
      <c r="I80" s="2"/>
      <c r="J80" s="2">
        <f t="shared" si="37"/>
        <v>-15.687675000000127</v>
      </c>
      <c r="K80" s="2">
        <f t="shared" si="38"/>
        <v>-5.9721749999998792</v>
      </c>
      <c r="L80" s="2">
        <f t="shared" si="39"/>
        <v>-21.659850000000006</v>
      </c>
    </row>
    <row r="81" spans="1:12" x14ac:dyDescent="0.35">
      <c r="A81" s="7" t="s">
        <v>24</v>
      </c>
      <c r="B81" s="8">
        <f>SUM(B67:B80)</f>
        <v>72215512</v>
      </c>
      <c r="C81" s="8">
        <f>SUM(C67:C80)</f>
        <v>71822409</v>
      </c>
      <c r="D81" s="8">
        <f>SUM(D67:D80)</f>
        <v>72201416</v>
      </c>
      <c r="E81" s="8"/>
      <c r="F81" s="9">
        <f t="shared" ref="F81" si="40">B81*0.000225</f>
        <v>16248.4902</v>
      </c>
      <c r="G81" s="9">
        <f t="shared" ref="G81" si="41">C81*0.000225</f>
        <v>16160.042024999999</v>
      </c>
      <c r="H81" s="9">
        <f t="shared" ref="H81" si="42">D81*0.000225</f>
        <v>16245.318599999999</v>
      </c>
      <c r="I81" s="9"/>
      <c r="J81" s="9">
        <f t="shared" ref="J81" si="43">(G81-F81)</f>
        <v>-88.448175000001356</v>
      </c>
      <c r="K81" s="9">
        <f t="shared" ref="K81" si="44">(H81-G81)</f>
        <v>85.276574999999866</v>
      </c>
      <c r="L81" s="9">
        <f t="shared" ref="L81" si="45">(H81-F81)</f>
        <v>-3.1716000000014901</v>
      </c>
    </row>
    <row r="86" spans="1:12" x14ac:dyDescent="0.35">
      <c r="A86" s="1" t="s">
        <v>60</v>
      </c>
      <c r="B86" s="1" t="s">
        <v>17</v>
      </c>
      <c r="C86" s="1"/>
      <c r="D86" s="1"/>
      <c r="E86" s="1"/>
      <c r="F86" s="1" t="s">
        <v>18</v>
      </c>
      <c r="G86" s="1"/>
      <c r="H86" s="1"/>
      <c r="J86" s="1" t="s">
        <v>19</v>
      </c>
      <c r="K86" s="1"/>
      <c r="L86" s="1"/>
    </row>
    <row r="87" spans="1:12" x14ac:dyDescent="0.35">
      <c r="A87" s="1" t="s">
        <v>20</v>
      </c>
      <c r="B87" s="1">
        <v>1999</v>
      </c>
      <c r="C87" s="1">
        <v>2014</v>
      </c>
      <c r="D87" s="1">
        <v>2018</v>
      </c>
      <c r="E87" s="1"/>
      <c r="F87" s="1">
        <v>1999</v>
      </c>
      <c r="G87" s="1">
        <v>2014</v>
      </c>
      <c r="H87" s="1">
        <v>2018</v>
      </c>
      <c r="J87" s="3" t="s">
        <v>34</v>
      </c>
      <c r="K87" s="3" t="s">
        <v>35</v>
      </c>
      <c r="L87" s="3" t="s">
        <v>36</v>
      </c>
    </row>
    <row r="88" spans="1:12" x14ac:dyDescent="0.35">
      <c r="A88" t="s">
        <v>43</v>
      </c>
      <c r="B88">
        <v>4688506</v>
      </c>
      <c r="C88">
        <v>4796177</v>
      </c>
      <c r="D88">
        <v>4812691</v>
      </c>
      <c r="F88" s="2">
        <f t="shared" ref="F88:F101" si="46">(B88*225)/1000000</f>
        <v>1054.9138499999999</v>
      </c>
      <c r="G88" s="2">
        <f t="shared" ref="G88:G101" si="47">(C88*225)/1000000</f>
        <v>1079.139825</v>
      </c>
      <c r="H88" s="2">
        <f>(D88*225)/1000000</f>
        <v>1082.8554750000001</v>
      </c>
      <c r="I88" s="2"/>
      <c r="J88" s="2">
        <f>G88-F88</f>
        <v>24.225975000000062</v>
      </c>
      <c r="K88" s="2">
        <f>H88-G88</f>
        <v>3.715650000000096</v>
      </c>
      <c r="L88" s="2">
        <f>H88-F88</f>
        <v>27.941625000000158</v>
      </c>
    </row>
    <row r="89" spans="1:12" x14ac:dyDescent="0.35">
      <c r="A89" t="s">
        <v>44</v>
      </c>
      <c r="B89">
        <v>6099042</v>
      </c>
      <c r="C89">
        <v>6327726</v>
      </c>
      <c r="D89">
        <v>6318329</v>
      </c>
      <c r="F89" s="2">
        <f t="shared" si="46"/>
        <v>1372.2844500000001</v>
      </c>
      <c r="G89" s="2">
        <f t="shared" si="47"/>
        <v>1423.7383500000001</v>
      </c>
      <c r="H89" s="2">
        <f t="shared" ref="H89:H101" si="48">(D89*225)/1000000</f>
        <v>1421.6240250000001</v>
      </c>
      <c r="I89" s="2"/>
      <c r="J89" s="2">
        <f t="shared" ref="J89:J101" si="49">G89-F89</f>
        <v>51.453899999999976</v>
      </c>
      <c r="K89" s="2">
        <f t="shared" ref="K89:K101" si="50">H89-G89</f>
        <v>-2.114325000000008</v>
      </c>
      <c r="L89" s="2">
        <f t="shared" ref="L89:L101" si="51">H89-F89</f>
        <v>49.339574999999968</v>
      </c>
    </row>
    <row r="90" spans="1:12" x14ac:dyDescent="0.35">
      <c r="A90" t="s">
        <v>45</v>
      </c>
      <c r="B90">
        <v>1007160</v>
      </c>
      <c r="C90">
        <v>1006739</v>
      </c>
      <c r="D90">
        <v>1013705</v>
      </c>
      <c r="F90" s="2">
        <f t="shared" si="46"/>
        <v>226.61099999999999</v>
      </c>
      <c r="G90" s="2">
        <f t="shared" si="47"/>
        <v>226.51627500000001</v>
      </c>
      <c r="H90" s="2">
        <f t="shared" si="48"/>
        <v>228.08362500000001</v>
      </c>
      <c r="I90" s="2"/>
      <c r="J90" s="2">
        <f t="shared" si="49"/>
        <v>-9.4724999999982629E-2</v>
      </c>
      <c r="K90" s="2">
        <f t="shared" si="50"/>
        <v>1.5673500000000047</v>
      </c>
      <c r="L90" s="2">
        <f t="shared" si="51"/>
        <v>1.4726250000000221</v>
      </c>
    </row>
    <row r="91" spans="1:12" x14ac:dyDescent="0.35">
      <c r="A91" t="s">
        <v>46</v>
      </c>
      <c r="B91">
        <v>2852216</v>
      </c>
      <c r="C91">
        <v>2851358</v>
      </c>
      <c r="D91">
        <v>2848415</v>
      </c>
      <c r="F91" s="2">
        <f t="shared" si="46"/>
        <v>641.74860000000001</v>
      </c>
      <c r="G91" s="2">
        <f t="shared" si="47"/>
        <v>641.55555000000004</v>
      </c>
      <c r="H91" s="2">
        <f t="shared" si="48"/>
        <v>640.89337499999999</v>
      </c>
      <c r="I91" s="2"/>
      <c r="J91" s="2">
        <f t="shared" si="49"/>
        <v>-0.19304999999997108</v>
      </c>
      <c r="K91" s="2">
        <f t="shared" si="50"/>
        <v>-0.66217500000004748</v>
      </c>
      <c r="L91" s="2">
        <f t="shared" si="51"/>
        <v>-0.85522500000001855</v>
      </c>
    </row>
    <row r="92" spans="1:12" x14ac:dyDescent="0.35">
      <c r="A92" t="s">
        <v>47</v>
      </c>
      <c r="B92">
        <v>1701976</v>
      </c>
      <c r="C92">
        <v>1692533</v>
      </c>
      <c r="D92">
        <v>1687519</v>
      </c>
      <c r="F92" s="2">
        <f t="shared" si="46"/>
        <v>382.94459999999998</v>
      </c>
      <c r="G92" s="2">
        <f t="shared" si="47"/>
        <v>380.81992500000001</v>
      </c>
      <c r="H92" s="2">
        <f t="shared" si="48"/>
        <v>379.69177500000001</v>
      </c>
      <c r="I92" s="2"/>
      <c r="J92" s="2">
        <f t="shared" si="49"/>
        <v>-2.1246749999999679</v>
      </c>
      <c r="K92" s="2">
        <f t="shared" si="50"/>
        <v>-1.1281500000000051</v>
      </c>
      <c r="L92" s="2">
        <f t="shared" si="51"/>
        <v>-3.252824999999973</v>
      </c>
    </row>
    <row r="93" spans="1:12" x14ac:dyDescent="0.35">
      <c r="A93" t="s">
        <v>48</v>
      </c>
      <c r="B93">
        <v>5663455</v>
      </c>
      <c r="C93">
        <v>5634012</v>
      </c>
      <c r="D93">
        <v>5621691</v>
      </c>
      <c r="F93" s="2">
        <f t="shared" si="46"/>
        <v>1274.2773749999999</v>
      </c>
      <c r="G93" s="2">
        <f t="shared" si="47"/>
        <v>1267.6527000000001</v>
      </c>
      <c r="H93" s="2">
        <f t="shared" si="48"/>
        <v>1264.8804749999999</v>
      </c>
      <c r="I93" s="2"/>
      <c r="J93" s="2">
        <f t="shared" si="49"/>
        <v>-6.6246749999997974</v>
      </c>
      <c r="K93" s="2">
        <f t="shared" si="50"/>
        <v>-2.7722250000001623</v>
      </c>
      <c r="L93" s="2">
        <f t="shared" si="51"/>
        <v>-9.3968999999999596</v>
      </c>
    </row>
    <row r="94" spans="1:12" x14ac:dyDescent="0.35">
      <c r="A94" t="s">
        <v>49</v>
      </c>
      <c r="B94">
        <v>4376625</v>
      </c>
      <c r="C94">
        <v>4342717</v>
      </c>
      <c r="D94">
        <v>4124779</v>
      </c>
      <c r="F94" s="2">
        <f t="shared" si="46"/>
        <v>984.74062500000002</v>
      </c>
      <c r="G94" s="2">
        <f t="shared" si="47"/>
        <v>977.11132499999997</v>
      </c>
      <c r="H94" s="2">
        <f t="shared" si="48"/>
        <v>928.07527500000003</v>
      </c>
      <c r="I94" s="2"/>
      <c r="J94" s="2">
        <f t="shared" si="49"/>
        <v>-7.6293000000000575</v>
      </c>
      <c r="K94" s="2">
        <f t="shared" si="50"/>
        <v>-49.036049999999932</v>
      </c>
      <c r="L94" s="2">
        <f t="shared" si="51"/>
        <v>-56.665349999999989</v>
      </c>
    </row>
    <row r="95" spans="1:12" x14ac:dyDescent="0.35">
      <c r="A95" t="s">
        <v>50</v>
      </c>
      <c r="B95">
        <v>1761464</v>
      </c>
      <c r="C95">
        <v>1761426</v>
      </c>
      <c r="D95">
        <v>1761879</v>
      </c>
      <c r="F95" s="2">
        <f t="shared" si="46"/>
        <v>396.32940000000002</v>
      </c>
      <c r="G95" s="2">
        <f t="shared" si="47"/>
        <v>396.32085000000001</v>
      </c>
      <c r="H95" s="2">
        <f t="shared" si="48"/>
        <v>396.422775</v>
      </c>
      <c r="I95" s="2"/>
      <c r="J95" s="2">
        <f t="shared" si="49"/>
        <v>-8.5500000000138243E-3</v>
      </c>
      <c r="K95" s="2">
        <f t="shared" si="50"/>
        <v>0.10192499999999427</v>
      </c>
      <c r="L95" s="2">
        <f t="shared" si="51"/>
        <v>9.3374999999980446E-2</v>
      </c>
    </row>
    <row r="96" spans="1:12" x14ac:dyDescent="0.35">
      <c r="A96" t="s">
        <v>51</v>
      </c>
      <c r="B96">
        <v>4386460</v>
      </c>
      <c r="C96">
        <v>4642403</v>
      </c>
      <c r="D96">
        <v>4601799</v>
      </c>
      <c r="F96" s="2">
        <f t="shared" si="46"/>
        <v>986.95349999999996</v>
      </c>
      <c r="G96" s="2">
        <f t="shared" si="47"/>
        <v>1044.540675</v>
      </c>
      <c r="H96" s="2">
        <f t="shared" si="48"/>
        <v>1035.404775</v>
      </c>
      <c r="I96" s="2"/>
      <c r="J96" s="2">
        <f t="shared" si="49"/>
        <v>57.587175000000002</v>
      </c>
      <c r="K96" s="2">
        <f t="shared" si="50"/>
        <v>-9.1358999999999924</v>
      </c>
      <c r="L96" s="2">
        <f t="shared" si="51"/>
        <v>48.45127500000001</v>
      </c>
    </row>
    <row r="97" spans="1:12" x14ac:dyDescent="0.35">
      <c r="A97" t="s">
        <v>52</v>
      </c>
      <c r="B97">
        <v>4282886</v>
      </c>
      <c r="C97">
        <v>4334461</v>
      </c>
      <c r="D97">
        <v>4220996</v>
      </c>
      <c r="F97" s="2">
        <f t="shared" si="46"/>
        <v>963.64935000000003</v>
      </c>
      <c r="G97" s="2">
        <f t="shared" si="47"/>
        <v>975.25372500000003</v>
      </c>
      <c r="H97" s="2">
        <f t="shared" si="48"/>
        <v>949.72410000000002</v>
      </c>
      <c r="I97" s="2"/>
      <c r="J97" s="2">
        <f t="shared" si="49"/>
        <v>11.604375000000005</v>
      </c>
      <c r="K97" s="2">
        <f t="shared" si="50"/>
        <v>-25.52962500000001</v>
      </c>
      <c r="L97" s="2">
        <f t="shared" si="51"/>
        <v>-13.925250000000005</v>
      </c>
    </row>
    <row r="98" spans="1:12" x14ac:dyDescent="0.35">
      <c r="A98" t="s">
        <v>53</v>
      </c>
      <c r="B98">
        <v>1609554</v>
      </c>
      <c r="C98">
        <v>1609554</v>
      </c>
      <c r="D98">
        <v>1609725</v>
      </c>
      <c r="F98" s="2">
        <f t="shared" si="46"/>
        <v>362.14965000000001</v>
      </c>
      <c r="G98" s="2">
        <f t="shared" si="47"/>
        <v>362.14965000000001</v>
      </c>
      <c r="H98" s="2">
        <f t="shared" si="48"/>
        <v>362.18812500000001</v>
      </c>
      <c r="I98" s="2"/>
      <c r="J98" s="2">
        <f t="shared" si="49"/>
        <v>0</v>
      </c>
      <c r="K98" s="2">
        <f t="shared" si="50"/>
        <v>3.8475000000005366E-2</v>
      </c>
      <c r="L98" s="2">
        <f t="shared" si="51"/>
        <v>3.8475000000005366E-2</v>
      </c>
    </row>
    <row r="99" spans="1:12" x14ac:dyDescent="0.35">
      <c r="A99" t="s">
        <v>54</v>
      </c>
      <c r="B99">
        <v>2046983</v>
      </c>
      <c r="C99">
        <v>2127507</v>
      </c>
      <c r="D99">
        <v>2117452</v>
      </c>
      <c r="F99" s="2">
        <f t="shared" si="46"/>
        <v>460.57117499999998</v>
      </c>
      <c r="G99" s="2">
        <f t="shared" si="47"/>
        <v>478.689075</v>
      </c>
      <c r="H99" s="2">
        <f t="shared" si="48"/>
        <v>476.42669999999998</v>
      </c>
      <c r="I99" s="2"/>
      <c r="J99" s="2">
        <f t="shared" si="49"/>
        <v>18.11790000000002</v>
      </c>
      <c r="K99" s="2">
        <f t="shared" si="50"/>
        <v>-2.26237500000002</v>
      </c>
      <c r="L99" s="2">
        <f t="shared" si="51"/>
        <v>15.855525</v>
      </c>
    </row>
    <row r="100" spans="1:12" x14ac:dyDescent="0.35">
      <c r="A100" t="s">
        <v>55</v>
      </c>
      <c r="B100">
        <v>7122465</v>
      </c>
      <c r="C100">
        <v>7119738</v>
      </c>
      <c r="D100">
        <v>7098000</v>
      </c>
      <c r="F100" s="2">
        <f t="shared" si="46"/>
        <v>1602.554625</v>
      </c>
      <c r="G100" s="2">
        <f t="shared" si="47"/>
        <v>1601.9410499999999</v>
      </c>
      <c r="H100" s="2">
        <f t="shared" si="48"/>
        <v>1597.05</v>
      </c>
      <c r="I100" s="2"/>
      <c r="J100" s="2">
        <f t="shared" si="49"/>
        <v>-0.61357500000008258</v>
      </c>
      <c r="K100" s="2">
        <f t="shared" si="50"/>
        <v>-4.8910499999999502</v>
      </c>
      <c r="L100" s="2">
        <f t="shared" si="51"/>
        <v>-5.5046250000000327</v>
      </c>
    </row>
    <row r="101" spans="1:12" ht="14" customHeight="1" x14ac:dyDescent="0.35">
      <c r="A101" t="s">
        <v>56</v>
      </c>
      <c r="B101">
        <v>5106661</v>
      </c>
      <c r="C101">
        <v>5529640</v>
      </c>
      <c r="D101">
        <v>5562607</v>
      </c>
      <c r="F101" s="2">
        <f t="shared" si="46"/>
        <v>1148.9987249999999</v>
      </c>
      <c r="G101" s="2">
        <f t="shared" si="47"/>
        <v>1244.1690000000001</v>
      </c>
      <c r="H101" s="2">
        <f t="shared" si="48"/>
        <v>1251.586575</v>
      </c>
      <c r="I101" s="2"/>
      <c r="J101" s="2">
        <f t="shared" si="49"/>
        <v>95.170275000000174</v>
      </c>
      <c r="K101" s="2">
        <f t="shared" si="50"/>
        <v>7.4175749999999425</v>
      </c>
      <c r="L101" s="2">
        <f t="shared" si="51"/>
        <v>102.58785000000012</v>
      </c>
    </row>
    <row r="102" spans="1:12" x14ac:dyDescent="0.35">
      <c r="A102" s="7" t="s">
        <v>24</v>
      </c>
      <c r="B102" s="8">
        <f>SUM(B88:B101)</f>
        <v>52705453</v>
      </c>
      <c r="C102" s="8">
        <f>SUM(C88:C101)</f>
        <v>53775991</v>
      </c>
      <c r="D102" s="8">
        <f>SUM(D88:D101)</f>
        <v>53399587</v>
      </c>
      <c r="E102" s="8"/>
      <c r="F102" s="9">
        <f t="shared" ref="F102" si="52">B102*0.000225</f>
        <v>11858.726924999999</v>
      </c>
      <c r="G102" s="9">
        <f t="shared" ref="G102" si="53">C102*0.000225</f>
        <v>12099.597974999999</v>
      </c>
      <c r="H102" s="9">
        <f t="shared" ref="H102" si="54">D102*0.000225</f>
        <v>12014.907074999999</v>
      </c>
      <c r="I102" s="9"/>
      <c r="J102" s="9">
        <f t="shared" ref="J102" si="55">(G102-F102)</f>
        <v>240.87104999999974</v>
      </c>
      <c r="K102" s="9">
        <f t="shared" ref="K102" si="56">(H102-G102)</f>
        <v>-84.690899999999601</v>
      </c>
      <c r="L102" s="9">
        <f t="shared" ref="L102" si="57">(H102-F102)</f>
        <v>156.18015000000014</v>
      </c>
    </row>
  </sheetData>
  <conditionalFormatting sqref="A7:L21">
    <cfRule type="expression" dxfId="9" priority="5">
      <formula>MOD(ROW(),2)=0</formula>
    </cfRule>
  </conditionalFormatting>
  <conditionalFormatting sqref="A27:L41">
    <cfRule type="expression" dxfId="8" priority="4">
      <formula>MOD(ROW(),2)=0</formula>
    </cfRule>
  </conditionalFormatting>
  <conditionalFormatting sqref="A47:L61">
    <cfRule type="expression" dxfId="7" priority="3">
      <formula>MOD(ROW(),2)=0</formula>
    </cfRule>
  </conditionalFormatting>
  <conditionalFormatting sqref="A67:L81">
    <cfRule type="expression" dxfId="6" priority="2">
      <formula>MOD(ROW(),2)=0</formula>
    </cfRule>
  </conditionalFormatting>
  <conditionalFormatting sqref="A88:L101">
    <cfRule type="expression" dxfId="5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C4D37-FBA5-42FA-B361-B616BAED48AF}">
  <dimension ref="A1:W72"/>
  <sheetViews>
    <sheetView tabSelected="1" zoomScaleNormal="100" workbookViewId="0">
      <selection activeCell="B4" sqref="B4"/>
    </sheetView>
  </sheetViews>
  <sheetFormatPr defaultRowHeight="14.5" x14ac:dyDescent="0.35"/>
  <cols>
    <col min="1" max="1" width="13.453125" customWidth="1"/>
    <col min="2" max="2" width="20.81640625" bestFit="1" customWidth="1"/>
    <col min="3" max="3" width="11" customWidth="1"/>
    <col min="4" max="4" width="13.90625" bestFit="1" customWidth="1"/>
    <col min="5" max="5" width="11.90625" bestFit="1" customWidth="1"/>
    <col min="6" max="6" width="9.6328125" bestFit="1" customWidth="1"/>
    <col min="7" max="7" width="10.81640625" bestFit="1" customWidth="1"/>
    <col min="8" max="8" width="12.7265625" customWidth="1"/>
    <col min="9" max="9" width="10.90625" customWidth="1"/>
    <col min="10" max="10" width="11.26953125" customWidth="1"/>
    <col min="11" max="11" width="13.26953125" customWidth="1"/>
    <col min="12" max="12" width="10.90625" bestFit="1" customWidth="1"/>
    <col min="13" max="13" width="11.26953125" bestFit="1" customWidth="1"/>
    <col min="14" max="14" width="11" customWidth="1"/>
    <col min="15" max="15" width="9.1796875" customWidth="1"/>
    <col min="16" max="16" width="13" customWidth="1"/>
    <col min="17" max="17" width="9.36328125" bestFit="1" customWidth="1"/>
    <col min="21" max="21" width="6.08984375" customWidth="1"/>
  </cols>
  <sheetData>
    <row r="1" spans="1:17" ht="15.5" x14ac:dyDescent="0.35">
      <c r="A1" s="16" t="s">
        <v>62</v>
      </c>
    </row>
    <row r="2" spans="1:17" ht="15.5" x14ac:dyDescent="0.35">
      <c r="A2" s="16" t="s">
        <v>61</v>
      </c>
    </row>
    <row r="5" spans="1:17" s="1" customFormat="1" x14ac:dyDescent="0.35">
      <c r="A5" s="1" t="s">
        <v>37</v>
      </c>
      <c r="C5" s="3" t="s">
        <v>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s="1" customFormat="1" x14ac:dyDescent="0.35">
      <c r="A6" s="1" t="s">
        <v>38</v>
      </c>
      <c r="B6" s="1" t="s">
        <v>39</v>
      </c>
      <c r="C6" s="11" t="s">
        <v>43</v>
      </c>
      <c r="D6" s="11" t="s">
        <v>44</v>
      </c>
      <c r="E6" s="11" t="s">
        <v>45</v>
      </c>
      <c r="F6" s="11" t="s">
        <v>46</v>
      </c>
      <c r="G6" s="11" t="s">
        <v>47</v>
      </c>
      <c r="H6" s="11" t="s">
        <v>48</v>
      </c>
      <c r="I6" s="11" t="s">
        <v>49</v>
      </c>
      <c r="J6" s="11" t="s">
        <v>50</v>
      </c>
      <c r="K6" s="11" t="s">
        <v>51</v>
      </c>
      <c r="L6" s="11" t="s">
        <v>52</v>
      </c>
      <c r="M6" s="11" t="s">
        <v>53</v>
      </c>
      <c r="N6" s="11" t="s">
        <v>54</v>
      </c>
      <c r="O6" s="11" t="s">
        <v>55</v>
      </c>
      <c r="P6" s="11" t="s">
        <v>56</v>
      </c>
      <c r="Q6" s="3" t="s">
        <v>24</v>
      </c>
    </row>
    <row r="7" spans="1:17" x14ac:dyDescent="0.35">
      <c r="A7">
        <v>1</v>
      </c>
      <c r="B7" t="s">
        <v>1</v>
      </c>
      <c r="C7" s="10">
        <v>2.7760500000000001</v>
      </c>
      <c r="D7" s="10">
        <v>16.880849999999999</v>
      </c>
      <c r="E7" s="10">
        <v>0.12285</v>
      </c>
      <c r="F7" s="10">
        <v>1.7442</v>
      </c>
      <c r="G7" s="10">
        <v>8.5092750000000006</v>
      </c>
      <c r="H7" s="13">
        <v>7.1253000000000002</v>
      </c>
      <c r="I7" s="10">
        <v>15.348375000000001</v>
      </c>
      <c r="J7" s="10">
        <v>0.392625</v>
      </c>
      <c r="K7" s="10">
        <v>8.0363249999999997</v>
      </c>
      <c r="L7" s="10">
        <v>20.242799999999999</v>
      </c>
      <c r="M7" s="10">
        <v>0.18540000000000001</v>
      </c>
      <c r="N7" s="10">
        <v>2.1973500000000001</v>
      </c>
      <c r="O7" s="10">
        <v>26.336925000000001</v>
      </c>
      <c r="P7" s="10">
        <v>18.738</v>
      </c>
      <c r="Q7" s="10">
        <f t="shared" ref="Q7:Q21" si="0">SUM(C7:P7)</f>
        <v>128.636325</v>
      </c>
    </row>
    <row r="8" spans="1:17" x14ac:dyDescent="0.35">
      <c r="A8">
        <v>2</v>
      </c>
      <c r="B8" t="s">
        <v>2</v>
      </c>
      <c r="C8" s="10">
        <v>0</v>
      </c>
      <c r="D8" s="10">
        <v>1.1475000000000001E-2</v>
      </c>
      <c r="E8" s="10">
        <v>0</v>
      </c>
      <c r="F8" s="10">
        <v>0</v>
      </c>
      <c r="G8" s="10">
        <v>0</v>
      </c>
      <c r="H8" s="13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0.191025</v>
      </c>
      <c r="P8" s="10">
        <v>0</v>
      </c>
      <c r="Q8" s="10">
        <f t="shared" si="0"/>
        <v>0.20250000000000001</v>
      </c>
    </row>
    <row r="9" spans="1:17" x14ac:dyDescent="0.35">
      <c r="A9">
        <v>3</v>
      </c>
      <c r="B9" t="s">
        <v>3</v>
      </c>
      <c r="C9" s="10">
        <v>4.8375000000000001E-2</v>
      </c>
      <c r="D9" s="10">
        <v>0.25424999999999998</v>
      </c>
      <c r="E9" s="10">
        <v>5.8500000000000002E-3</v>
      </c>
      <c r="F9" s="10">
        <v>0</v>
      </c>
      <c r="G9" s="10">
        <v>2.2499999999999999E-2</v>
      </c>
      <c r="H9" s="13">
        <v>0.123975</v>
      </c>
      <c r="I9" s="10">
        <v>0</v>
      </c>
      <c r="J9" s="10">
        <v>0</v>
      </c>
      <c r="K9" s="10">
        <v>0.10034999999999999</v>
      </c>
      <c r="L9" s="10">
        <v>0.45855000000000001</v>
      </c>
      <c r="M9" s="10">
        <v>0</v>
      </c>
      <c r="N9" s="10">
        <v>0.12667500000000001</v>
      </c>
      <c r="O9" s="10">
        <v>1.350225</v>
      </c>
      <c r="P9" s="10">
        <v>1.406925</v>
      </c>
      <c r="Q9" s="10">
        <f t="shared" si="0"/>
        <v>3.8976750000000004</v>
      </c>
    </row>
    <row r="10" spans="1:17" x14ac:dyDescent="0.35">
      <c r="A10">
        <v>4</v>
      </c>
      <c r="B10" t="s">
        <v>4</v>
      </c>
      <c r="C10" s="10">
        <v>0</v>
      </c>
      <c r="D10" s="10">
        <v>0</v>
      </c>
      <c r="E10" s="10">
        <v>3.5999999999999999E-3</v>
      </c>
      <c r="F10" s="10">
        <v>0</v>
      </c>
      <c r="G10" s="10">
        <v>0</v>
      </c>
      <c r="H10" s="13">
        <v>0</v>
      </c>
      <c r="I10" s="10">
        <v>0</v>
      </c>
      <c r="J10" s="10">
        <v>1.3500000000000001E-3</v>
      </c>
      <c r="K10" s="10">
        <v>0</v>
      </c>
      <c r="L10" s="10">
        <v>0</v>
      </c>
      <c r="M10" s="10">
        <v>0</v>
      </c>
      <c r="N10" s="10">
        <v>0</v>
      </c>
      <c r="O10" s="10">
        <v>0.12217500000000001</v>
      </c>
      <c r="P10" s="10">
        <v>0</v>
      </c>
      <c r="Q10" s="10">
        <f t="shared" si="0"/>
        <v>0.12712500000000002</v>
      </c>
    </row>
    <row r="11" spans="1:17" x14ac:dyDescent="0.35">
      <c r="A11">
        <v>5</v>
      </c>
      <c r="B11" t="s">
        <v>5</v>
      </c>
      <c r="C11" s="10">
        <v>0</v>
      </c>
      <c r="D11" s="10">
        <v>0.69232499999999997</v>
      </c>
      <c r="E11" s="10">
        <v>0</v>
      </c>
      <c r="F11" s="10">
        <v>0</v>
      </c>
      <c r="G11" s="10">
        <v>0.13477500000000001</v>
      </c>
      <c r="H11" s="10">
        <v>0</v>
      </c>
      <c r="I11" s="10">
        <v>0</v>
      </c>
      <c r="J11" s="10">
        <v>0</v>
      </c>
      <c r="K11" s="10">
        <v>0</v>
      </c>
      <c r="L11" s="10">
        <v>0.644625</v>
      </c>
      <c r="M11" s="10">
        <v>0</v>
      </c>
      <c r="N11" s="10">
        <v>0</v>
      </c>
      <c r="O11" s="10">
        <v>50.010750000000002</v>
      </c>
      <c r="P11" s="10">
        <v>0</v>
      </c>
      <c r="Q11" s="10">
        <f t="shared" si="0"/>
        <v>51.482475000000001</v>
      </c>
    </row>
    <row r="12" spans="1:17" x14ac:dyDescent="0.35">
      <c r="A12">
        <v>6</v>
      </c>
      <c r="B12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3.6450000000000003E-2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1.3407750000000001</v>
      </c>
      <c r="P12" s="10">
        <v>0</v>
      </c>
      <c r="Q12" s="10">
        <f t="shared" si="0"/>
        <v>1.3772250000000001</v>
      </c>
    </row>
    <row r="13" spans="1:17" x14ac:dyDescent="0.35">
      <c r="A13">
        <v>7</v>
      </c>
      <c r="B13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5.6250000000000001E-2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3.315375</v>
      </c>
      <c r="P13" s="10">
        <v>0</v>
      </c>
      <c r="Q13" s="10">
        <f t="shared" si="0"/>
        <v>3.3716249999999999</v>
      </c>
    </row>
    <row r="14" spans="1:17" x14ac:dyDescent="0.35">
      <c r="A14">
        <v>8</v>
      </c>
      <c r="B14" t="s">
        <v>8</v>
      </c>
      <c r="C14" s="10">
        <v>0</v>
      </c>
      <c r="D14" s="10">
        <v>0</v>
      </c>
      <c r="E14" s="10">
        <v>0</v>
      </c>
      <c r="F14" s="10">
        <v>0</v>
      </c>
      <c r="G14" s="10">
        <v>5.1749999999999999E-3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1.0574999999999999E-2</v>
      </c>
      <c r="P14" s="10">
        <v>0</v>
      </c>
      <c r="Q14" s="10">
        <f t="shared" si="0"/>
        <v>1.575E-2</v>
      </c>
    </row>
    <row r="15" spans="1:17" x14ac:dyDescent="0.35">
      <c r="A15">
        <v>9</v>
      </c>
      <c r="B15" t="s">
        <v>9</v>
      </c>
      <c r="C15" s="10">
        <v>0</v>
      </c>
      <c r="D15" s="10">
        <v>1.2456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0.21104999999999999</v>
      </c>
      <c r="M15" s="10">
        <v>0</v>
      </c>
      <c r="N15" s="10">
        <v>0</v>
      </c>
      <c r="O15" s="10">
        <v>4.7146499999999998</v>
      </c>
      <c r="P15" s="10">
        <v>0</v>
      </c>
      <c r="Q15" s="10">
        <f t="shared" si="0"/>
        <v>6.1712999999999996</v>
      </c>
    </row>
    <row r="16" spans="1:17" x14ac:dyDescent="0.35">
      <c r="A16">
        <v>10</v>
      </c>
      <c r="B16" t="s">
        <v>10</v>
      </c>
      <c r="C16" s="10">
        <v>26.081775</v>
      </c>
      <c r="D16" s="10">
        <v>26.0595</v>
      </c>
      <c r="E16" s="10">
        <v>0</v>
      </c>
      <c r="F16" s="10">
        <v>0</v>
      </c>
      <c r="G16" s="10">
        <v>0</v>
      </c>
      <c r="H16" s="10">
        <v>1.574775</v>
      </c>
      <c r="I16" s="10">
        <v>0</v>
      </c>
      <c r="J16" s="10">
        <v>0</v>
      </c>
      <c r="K16" s="10">
        <v>36.653399999999998</v>
      </c>
      <c r="L16" s="10">
        <v>0</v>
      </c>
      <c r="M16" s="10">
        <v>0</v>
      </c>
      <c r="N16" s="10">
        <v>176.59575000000001</v>
      </c>
      <c r="O16" s="10">
        <v>0</v>
      </c>
      <c r="P16" s="10">
        <v>89.213175000000007</v>
      </c>
      <c r="Q16" s="10">
        <f t="shared" si="0"/>
        <v>356.17837499999996</v>
      </c>
    </row>
    <row r="17" spans="1:23" x14ac:dyDescent="0.35">
      <c r="A17">
        <v>11</v>
      </c>
      <c r="B17" t="s">
        <v>11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f t="shared" si="0"/>
        <v>0</v>
      </c>
    </row>
    <row r="18" spans="1:23" x14ac:dyDescent="0.35">
      <c r="A18">
        <v>12</v>
      </c>
      <c r="B18" t="s">
        <v>12</v>
      </c>
      <c r="C18" s="10">
        <v>73.996650000000002</v>
      </c>
      <c r="D18" s="10">
        <v>63.515025000000001</v>
      </c>
      <c r="E18" s="10">
        <v>0</v>
      </c>
      <c r="F18" s="10">
        <v>0</v>
      </c>
      <c r="G18" s="10">
        <v>0</v>
      </c>
      <c r="H18" s="10">
        <v>1.83555</v>
      </c>
      <c r="I18" s="10">
        <v>0</v>
      </c>
      <c r="J18" s="10">
        <v>0</v>
      </c>
      <c r="K18" s="10">
        <v>19.205100000000002</v>
      </c>
      <c r="L18" s="10">
        <v>0</v>
      </c>
      <c r="M18" s="10">
        <v>0</v>
      </c>
      <c r="N18" s="10">
        <v>24.519825000000001</v>
      </c>
      <c r="O18" s="10">
        <v>0</v>
      </c>
      <c r="P18" s="10">
        <v>114.133725</v>
      </c>
      <c r="Q18" s="10">
        <f t="shared" si="0"/>
        <v>297.20587499999999</v>
      </c>
    </row>
    <row r="19" spans="1:23" hidden="1" x14ac:dyDescent="0.35">
      <c r="A19">
        <v>13</v>
      </c>
      <c r="B19" t="s">
        <v>13</v>
      </c>
      <c r="C19" s="10">
        <v>1205.7228</v>
      </c>
      <c r="D19" s="10">
        <v>1196.1639</v>
      </c>
      <c r="E19" s="10">
        <v>348.41789999999997</v>
      </c>
      <c r="F19" s="10">
        <v>820.59434999999996</v>
      </c>
      <c r="G19" s="10">
        <v>359.83057500000001</v>
      </c>
      <c r="H19" s="10">
        <v>1354.1152500000001</v>
      </c>
      <c r="I19" s="10">
        <v>2849.5147499999998</v>
      </c>
      <c r="J19" s="10">
        <v>367.55279999999999</v>
      </c>
      <c r="K19" s="10">
        <v>1361.7443249999999</v>
      </c>
      <c r="L19" s="10">
        <v>1557.1206</v>
      </c>
      <c r="M19" s="10">
        <v>467.69827500000002</v>
      </c>
      <c r="N19" s="10">
        <v>746.09887500000002</v>
      </c>
      <c r="O19" s="10">
        <v>2132.5711500000002</v>
      </c>
      <c r="P19" s="10">
        <v>1231.3608750000001</v>
      </c>
      <c r="Q19" s="10">
        <f t="shared" si="0"/>
        <v>15998.506425</v>
      </c>
    </row>
    <row r="20" spans="1:23" x14ac:dyDescent="0.35">
      <c r="A20">
        <v>14</v>
      </c>
      <c r="B20" t="s">
        <v>14</v>
      </c>
      <c r="C20" s="10">
        <v>0</v>
      </c>
      <c r="D20" s="10">
        <v>0.23580000000000001</v>
      </c>
      <c r="E20" s="10">
        <v>3.015E-2</v>
      </c>
      <c r="F20" s="10">
        <v>3.015E-2</v>
      </c>
      <c r="G20" s="10">
        <v>6.0525000000000002E-2</v>
      </c>
      <c r="H20" s="10">
        <v>6.8174999999999999E-2</v>
      </c>
      <c r="I20" s="10">
        <v>1.6785000000000001</v>
      </c>
      <c r="J20" s="10">
        <v>8.0999999999999996E-3</v>
      </c>
      <c r="K20" s="10">
        <v>1.0728</v>
      </c>
      <c r="L20" s="10">
        <v>1.7862750000000001</v>
      </c>
      <c r="M20" s="10">
        <v>0</v>
      </c>
      <c r="N20" s="10">
        <v>0.63180000000000003</v>
      </c>
      <c r="O20" s="10">
        <v>0.48577500000000001</v>
      </c>
      <c r="P20" s="10">
        <v>3.9375E-2</v>
      </c>
      <c r="Q20" s="10">
        <f t="shared" si="0"/>
        <v>6.1274250000000006</v>
      </c>
    </row>
    <row r="21" spans="1:23" x14ac:dyDescent="0.35">
      <c r="A21">
        <v>15</v>
      </c>
      <c r="B21" t="s">
        <v>15</v>
      </c>
      <c r="C21" s="10">
        <v>0</v>
      </c>
      <c r="D21" s="15">
        <v>0.2853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4.4999999999999998E-2</v>
      </c>
      <c r="M21" s="10">
        <v>0</v>
      </c>
      <c r="N21" s="10">
        <v>0</v>
      </c>
      <c r="O21" s="10">
        <v>0.54292499999999999</v>
      </c>
      <c r="P21" s="10">
        <v>0</v>
      </c>
      <c r="Q21" s="10">
        <f t="shared" si="0"/>
        <v>0.87322499999999992</v>
      </c>
    </row>
    <row r="25" spans="1:23" s="1" customFormat="1" x14ac:dyDescent="0.35">
      <c r="A25" s="1" t="s">
        <v>40</v>
      </c>
      <c r="C25" s="3" t="s">
        <v>0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T25"/>
      <c r="U25"/>
      <c r="V25"/>
      <c r="W25"/>
    </row>
    <row r="26" spans="1:23" s="1" customFormat="1" x14ac:dyDescent="0.35">
      <c r="A26" s="1" t="s">
        <v>38</v>
      </c>
      <c r="B26" s="1" t="s">
        <v>39</v>
      </c>
      <c r="C26" s="11" t="s">
        <v>43</v>
      </c>
      <c r="D26" s="11" t="s">
        <v>44</v>
      </c>
      <c r="E26" s="11" t="s">
        <v>45</v>
      </c>
      <c r="F26" s="11" t="s">
        <v>46</v>
      </c>
      <c r="G26" s="11" t="s">
        <v>47</v>
      </c>
      <c r="H26" s="11" t="s">
        <v>48</v>
      </c>
      <c r="I26" s="11" t="s">
        <v>49</v>
      </c>
      <c r="J26" s="11" t="s">
        <v>50</v>
      </c>
      <c r="K26" s="11" t="s">
        <v>51</v>
      </c>
      <c r="L26" s="11" t="s">
        <v>52</v>
      </c>
      <c r="M26" s="11" t="s">
        <v>53</v>
      </c>
      <c r="N26" s="11" t="s">
        <v>54</v>
      </c>
      <c r="O26" s="11" t="s">
        <v>55</v>
      </c>
      <c r="P26" s="11" t="s">
        <v>56</v>
      </c>
      <c r="Q26" s="3" t="s">
        <v>24</v>
      </c>
      <c r="T26"/>
      <c r="U26"/>
      <c r="V26"/>
      <c r="W26"/>
    </row>
    <row r="27" spans="1:23" x14ac:dyDescent="0.35">
      <c r="A27">
        <v>1</v>
      </c>
      <c r="B27" t="s">
        <v>1</v>
      </c>
      <c r="C27" s="10">
        <v>2.7760500000000001</v>
      </c>
      <c r="D27" s="10">
        <v>16.81785</v>
      </c>
      <c r="E27" s="10">
        <v>0.12285</v>
      </c>
      <c r="F27" s="10">
        <v>1.7442</v>
      </c>
      <c r="G27" s="10">
        <v>8.4519000000000002</v>
      </c>
      <c r="H27" s="10">
        <v>7.1253000000000002</v>
      </c>
      <c r="I27" s="10">
        <v>15.348375000000001</v>
      </c>
      <c r="J27" s="10">
        <v>0.392625</v>
      </c>
      <c r="K27" s="10">
        <v>8.0345250000000004</v>
      </c>
      <c r="L27" s="10">
        <v>20.233125000000001</v>
      </c>
      <c r="M27" s="10">
        <v>0.18540000000000001</v>
      </c>
      <c r="N27" s="10">
        <v>2.1973500000000001</v>
      </c>
      <c r="O27" s="10">
        <v>26.3124</v>
      </c>
      <c r="P27" s="10">
        <v>17.794574999999998</v>
      </c>
      <c r="Q27" s="10">
        <f t="shared" ref="Q27:Q41" si="1">SUM(C27:P27)</f>
        <v>127.53652500000001</v>
      </c>
    </row>
    <row r="28" spans="1:23" x14ac:dyDescent="0.35">
      <c r="A28">
        <v>2</v>
      </c>
      <c r="B28" t="s">
        <v>2</v>
      </c>
      <c r="C28" s="10">
        <v>0</v>
      </c>
      <c r="D28" s="10">
        <v>1.1475000000000001E-2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0.24682499999999999</v>
      </c>
      <c r="P28" s="10">
        <v>0</v>
      </c>
      <c r="Q28" s="10">
        <f t="shared" si="1"/>
        <v>0.25829999999999997</v>
      </c>
    </row>
    <row r="29" spans="1:23" x14ac:dyDescent="0.35">
      <c r="A29">
        <v>3</v>
      </c>
      <c r="B29" t="s">
        <v>3</v>
      </c>
      <c r="C29" s="10">
        <v>2.6100000000000002E-2</v>
      </c>
      <c r="D29" s="10">
        <v>0.27967500000000001</v>
      </c>
      <c r="E29" s="10">
        <v>9.4500000000000001E-3</v>
      </c>
      <c r="F29" s="10">
        <v>0</v>
      </c>
      <c r="G29" s="10">
        <v>7.9200000000000007E-2</v>
      </c>
      <c r="H29" s="10">
        <v>0.11475</v>
      </c>
      <c r="I29" s="10">
        <v>0</v>
      </c>
      <c r="J29" s="10">
        <v>1.3500000000000001E-3</v>
      </c>
      <c r="K29" s="10">
        <v>2.4525000000000002E-2</v>
      </c>
      <c r="L29" s="10">
        <v>0.27179999999999999</v>
      </c>
      <c r="M29" s="10">
        <v>0</v>
      </c>
      <c r="N29" s="10">
        <v>0.12105</v>
      </c>
      <c r="O29" s="10">
        <v>1.2260249999999999</v>
      </c>
      <c r="P29" s="10">
        <v>1.7437499999999999</v>
      </c>
      <c r="Q29" s="10">
        <f t="shared" si="1"/>
        <v>3.897675</v>
      </c>
    </row>
    <row r="30" spans="1:23" x14ac:dyDescent="0.35">
      <c r="A30">
        <v>4</v>
      </c>
      <c r="B30" t="s">
        <v>4</v>
      </c>
      <c r="C30" s="10">
        <v>2.2275E-2</v>
      </c>
      <c r="D30" s="10">
        <v>3.7574999999999997E-2</v>
      </c>
      <c r="E30" s="10">
        <v>0</v>
      </c>
      <c r="F30" s="10">
        <v>0</v>
      </c>
      <c r="G30" s="10">
        <v>6.7500000000000004E-4</v>
      </c>
      <c r="H30" s="10">
        <v>9.2250000000000006E-3</v>
      </c>
      <c r="I30" s="10">
        <v>0</v>
      </c>
      <c r="J30" s="10">
        <v>0</v>
      </c>
      <c r="K30" s="10">
        <v>7.7625E-2</v>
      </c>
      <c r="L30" s="10">
        <v>0.17347499999999999</v>
      </c>
      <c r="M30" s="10">
        <v>0</v>
      </c>
      <c r="N30" s="10">
        <v>5.6249999999999998E-3</v>
      </c>
      <c r="O30" s="10">
        <v>0.21510000000000001</v>
      </c>
      <c r="P30" s="10">
        <v>0.60660000000000003</v>
      </c>
      <c r="Q30" s="10">
        <f t="shared" si="1"/>
        <v>1.1481749999999999</v>
      </c>
    </row>
    <row r="31" spans="1:23" x14ac:dyDescent="0.35">
      <c r="A31">
        <v>5</v>
      </c>
      <c r="B31" t="s">
        <v>5</v>
      </c>
      <c r="C31" s="10">
        <v>0</v>
      </c>
      <c r="D31" s="10">
        <v>0.69232499999999997</v>
      </c>
      <c r="E31" s="10">
        <v>0</v>
      </c>
      <c r="F31" s="10">
        <v>0</v>
      </c>
      <c r="G31" s="10">
        <v>0.13477500000000001</v>
      </c>
      <c r="H31" s="10">
        <v>0</v>
      </c>
      <c r="I31" s="10">
        <v>0</v>
      </c>
      <c r="J31" s="10">
        <v>0</v>
      </c>
      <c r="K31" s="10">
        <v>0</v>
      </c>
      <c r="L31" s="10">
        <v>0.644625</v>
      </c>
      <c r="M31" s="10">
        <v>0</v>
      </c>
      <c r="N31" s="10">
        <v>0</v>
      </c>
      <c r="O31" s="10">
        <v>50.655825</v>
      </c>
      <c r="P31" s="10">
        <v>0</v>
      </c>
      <c r="Q31" s="10">
        <f t="shared" si="1"/>
        <v>52.127549999999999</v>
      </c>
    </row>
    <row r="32" spans="1:23" x14ac:dyDescent="0.35">
      <c r="A32">
        <v>6</v>
      </c>
      <c r="B32" t="s">
        <v>6</v>
      </c>
      <c r="C32" s="10">
        <v>0</v>
      </c>
      <c r="D32" s="10">
        <v>0</v>
      </c>
      <c r="E32" s="10">
        <v>0</v>
      </c>
      <c r="F32" s="10">
        <v>0</v>
      </c>
      <c r="G32" s="10">
        <v>3.6450000000000003E-2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1.2172499999999999</v>
      </c>
      <c r="P32" s="10">
        <v>0</v>
      </c>
      <c r="Q32" s="10">
        <f t="shared" si="1"/>
        <v>1.2537</v>
      </c>
    </row>
    <row r="33" spans="1:23" x14ac:dyDescent="0.35">
      <c r="A33">
        <v>7</v>
      </c>
      <c r="B33" t="s">
        <v>7</v>
      </c>
      <c r="C33" s="10">
        <v>0</v>
      </c>
      <c r="D33" s="10">
        <v>0</v>
      </c>
      <c r="E33" s="10">
        <v>0</v>
      </c>
      <c r="F33" s="10">
        <v>0</v>
      </c>
      <c r="G33" s="10">
        <v>5.6250000000000001E-2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2.7821250000000002</v>
      </c>
      <c r="P33" s="10">
        <v>0</v>
      </c>
      <c r="Q33" s="10">
        <f t="shared" si="1"/>
        <v>2.8383750000000001</v>
      </c>
    </row>
    <row r="34" spans="1:23" x14ac:dyDescent="0.35">
      <c r="A34">
        <v>8</v>
      </c>
      <c r="B34" t="s">
        <v>8</v>
      </c>
      <c r="C34" s="10">
        <v>0</v>
      </c>
      <c r="D34" s="10">
        <v>0</v>
      </c>
      <c r="E34" s="10">
        <v>0</v>
      </c>
      <c r="F34" s="10">
        <v>0</v>
      </c>
      <c r="G34" s="10">
        <v>5.1749999999999999E-3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2.2275E-2</v>
      </c>
      <c r="P34" s="10">
        <v>0</v>
      </c>
      <c r="Q34" s="10">
        <f t="shared" si="1"/>
        <v>2.7449999999999999E-2</v>
      </c>
    </row>
    <row r="35" spans="1:23" x14ac:dyDescent="0.35">
      <c r="A35">
        <v>9</v>
      </c>
      <c r="B35" t="s">
        <v>9</v>
      </c>
      <c r="C35" s="10">
        <v>0</v>
      </c>
      <c r="D35" s="10">
        <v>1.3023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0.21104999999999999</v>
      </c>
      <c r="M35" s="10">
        <v>0</v>
      </c>
      <c r="N35" s="10">
        <v>0</v>
      </c>
      <c r="O35" s="10">
        <v>4.87845</v>
      </c>
      <c r="P35" s="10">
        <v>0</v>
      </c>
      <c r="Q35" s="10">
        <f t="shared" si="1"/>
        <v>6.3917999999999999</v>
      </c>
    </row>
    <row r="36" spans="1:23" x14ac:dyDescent="0.35">
      <c r="A36">
        <v>10</v>
      </c>
      <c r="B36" t="s">
        <v>10</v>
      </c>
      <c r="C36" s="10">
        <v>26.080874999999999</v>
      </c>
      <c r="D36" s="10">
        <v>26.0595</v>
      </c>
      <c r="E36" s="10">
        <v>0</v>
      </c>
      <c r="F36" s="10">
        <v>0</v>
      </c>
      <c r="G36" s="10">
        <v>0</v>
      </c>
      <c r="H36" s="10">
        <v>1.574775</v>
      </c>
      <c r="I36" s="10">
        <v>0</v>
      </c>
      <c r="J36" s="10">
        <v>0</v>
      </c>
      <c r="K36" s="10">
        <v>36.631349999999998</v>
      </c>
      <c r="L36" s="10">
        <v>0</v>
      </c>
      <c r="M36" s="10">
        <v>0</v>
      </c>
      <c r="N36" s="10">
        <v>176.626575</v>
      </c>
      <c r="O36" s="10">
        <v>0</v>
      </c>
      <c r="P36" s="10">
        <v>88.730549999999994</v>
      </c>
      <c r="Q36" s="10">
        <f t="shared" si="1"/>
        <v>355.70362499999999</v>
      </c>
    </row>
    <row r="37" spans="1:23" x14ac:dyDescent="0.35">
      <c r="A37">
        <v>11</v>
      </c>
      <c r="B37" t="s">
        <v>11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f t="shared" si="1"/>
        <v>0</v>
      </c>
    </row>
    <row r="38" spans="1:23" x14ac:dyDescent="0.35">
      <c r="A38">
        <v>12</v>
      </c>
      <c r="B38" t="s">
        <v>12</v>
      </c>
      <c r="C38" s="10">
        <v>73.968525</v>
      </c>
      <c r="D38" s="10">
        <v>63.574199999999998</v>
      </c>
      <c r="E38" s="10">
        <v>0</v>
      </c>
      <c r="F38" s="10">
        <v>0</v>
      </c>
      <c r="G38" s="10">
        <v>0</v>
      </c>
      <c r="H38" s="10">
        <v>1.834875</v>
      </c>
      <c r="I38" s="10">
        <v>0</v>
      </c>
      <c r="J38" s="10">
        <v>0</v>
      </c>
      <c r="K38" s="10">
        <v>19.196100000000001</v>
      </c>
      <c r="L38" s="10">
        <v>0</v>
      </c>
      <c r="M38" s="10">
        <v>0</v>
      </c>
      <c r="N38" s="10">
        <v>24.546600000000002</v>
      </c>
      <c r="O38" s="10">
        <v>0</v>
      </c>
      <c r="P38" s="10">
        <v>114.653025</v>
      </c>
      <c r="Q38" s="10">
        <f t="shared" si="1"/>
        <v>297.773325</v>
      </c>
    </row>
    <row r="39" spans="1:23" hidden="1" x14ac:dyDescent="0.35">
      <c r="A39">
        <v>13</v>
      </c>
      <c r="B39" t="s">
        <v>13</v>
      </c>
      <c r="C39" s="10">
        <v>1200.2917500000001</v>
      </c>
      <c r="D39" s="10">
        <v>1196.86725</v>
      </c>
      <c r="E39" s="10">
        <v>344.16224999999997</v>
      </c>
      <c r="F39" s="10">
        <v>819.92655000000002</v>
      </c>
      <c r="G39" s="10">
        <v>358.91662500000001</v>
      </c>
      <c r="H39" s="10">
        <v>1351.5059249999999</v>
      </c>
      <c r="I39" s="10">
        <v>2850.20325</v>
      </c>
      <c r="J39" s="10">
        <v>366.95317499999999</v>
      </c>
      <c r="K39" s="10">
        <v>1356.607575</v>
      </c>
      <c r="L39" s="10">
        <v>1567.5372</v>
      </c>
      <c r="M39" s="10">
        <v>466.89142500000003</v>
      </c>
      <c r="N39" s="10">
        <v>748.01115000000004</v>
      </c>
      <c r="O39" s="10">
        <v>2135.1930750000001</v>
      </c>
      <c r="P39" s="10">
        <v>1227.906675</v>
      </c>
      <c r="Q39" s="10">
        <f t="shared" si="1"/>
        <v>15990.973875000001</v>
      </c>
    </row>
    <row r="40" spans="1:23" x14ac:dyDescent="0.35">
      <c r="A40">
        <v>14</v>
      </c>
      <c r="B40" t="s">
        <v>14</v>
      </c>
      <c r="C40" s="10">
        <v>0</v>
      </c>
      <c r="D40" s="10">
        <v>0.23580000000000001</v>
      </c>
      <c r="E40" s="10">
        <v>3.015E-2</v>
      </c>
      <c r="F40" s="10">
        <v>0</v>
      </c>
      <c r="G40" s="10">
        <v>6.0525000000000002E-2</v>
      </c>
      <c r="H40" s="10">
        <v>6.8174999999999999E-2</v>
      </c>
      <c r="I40" s="10">
        <v>1.6785000000000001</v>
      </c>
      <c r="J40" s="10">
        <v>8.0999999999999996E-3</v>
      </c>
      <c r="K40" s="10">
        <v>1.090125</v>
      </c>
      <c r="L40" s="10">
        <v>1.841175</v>
      </c>
      <c r="M40" s="10">
        <v>0</v>
      </c>
      <c r="N40" s="10">
        <v>0.63922500000000004</v>
      </c>
      <c r="O40" s="10">
        <v>0.48554999999999998</v>
      </c>
      <c r="P40" s="10">
        <v>3.9375E-2</v>
      </c>
      <c r="Q40" s="10">
        <f t="shared" si="1"/>
        <v>6.1766999999999994</v>
      </c>
    </row>
    <row r="41" spans="1:23" x14ac:dyDescent="0.35">
      <c r="A41">
        <v>15</v>
      </c>
      <c r="B41" t="s">
        <v>15</v>
      </c>
      <c r="C41" s="10">
        <v>0</v>
      </c>
      <c r="D41" s="10">
        <v>0.2898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4.4999999999999998E-2</v>
      </c>
      <c r="M41" s="10">
        <v>0</v>
      </c>
      <c r="N41" s="10">
        <v>0</v>
      </c>
      <c r="O41" s="10">
        <v>0.54292499999999999</v>
      </c>
      <c r="P41" s="10">
        <v>0</v>
      </c>
      <c r="Q41" s="10">
        <f t="shared" si="1"/>
        <v>0.87772499999999998</v>
      </c>
    </row>
    <row r="46" spans="1:23" s="1" customFormat="1" x14ac:dyDescent="0.35">
      <c r="A46" s="1" t="s">
        <v>41</v>
      </c>
      <c r="C46" s="3" t="s">
        <v>0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S46"/>
      <c r="T46"/>
      <c r="U46"/>
      <c r="V46"/>
      <c r="W46"/>
    </row>
    <row r="47" spans="1:23" s="1" customFormat="1" x14ac:dyDescent="0.35">
      <c r="A47" s="1" t="s">
        <v>38</v>
      </c>
      <c r="B47" s="1" t="s">
        <v>39</v>
      </c>
      <c r="C47" s="11" t="s">
        <v>43</v>
      </c>
      <c r="D47" s="11" t="s">
        <v>44</v>
      </c>
      <c r="E47" s="11" t="s">
        <v>45</v>
      </c>
      <c r="F47" s="11" t="s">
        <v>46</v>
      </c>
      <c r="G47" s="11" t="s">
        <v>47</v>
      </c>
      <c r="H47" s="11" t="s">
        <v>48</v>
      </c>
      <c r="I47" s="11" t="s">
        <v>49</v>
      </c>
      <c r="J47" s="11" t="s">
        <v>50</v>
      </c>
      <c r="K47" s="11" t="s">
        <v>51</v>
      </c>
      <c r="L47" s="11" t="s">
        <v>52</v>
      </c>
      <c r="M47" s="11" t="s">
        <v>53</v>
      </c>
      <c r="N47" s="11" t="s">
        <v>54</v>
      </c>
      <c r="O47" s="11" t="s">
        <v>55</v>
      </c>
      <c r="P47" s="11" t="s">
        <v>56</v>
      </c>
      <c r="Q47" s="3" t="s">
        <v>24</v>
      </c>
      <c r="S47"/>
      <c r="T47"/>
      <c r="U47"/>
      <c r="V47"/>
      <c r="W47"/>
    </row>
    <row r="48" spans="1:23" x14ac:dyDescent="0.35">
      <c r="A48">
        <v>1</v>
      </c>
      <c r="B48" t="s">
        <v>1</v>
      </c>
      <c r="C48" s="10">
        <v>2.9952000000000001</v>
      </c>
      <c r="D48" s="10">
        <v>17.150849999999998</v>
      </c>
      <c r="E48" s="10">
        <v>0.25357499999999999</v>
      </c>
      <c r="F48" s="10">
        <v>1.9372499999999999</v>
      </c>
      <c r="G48" s="10">
        <v>9.4963499999999996</v>
      </c>
      <c r="H48" s="10">
        <v>8.6822999999999997</v>
      </c>
      <c r="I48" s="10">
        <v>19.364625</v>
      </c>
      <c r="J48" s="10">
        <v>0.409275</v>
      </c>
      <c r="K48" s="10">
        <v>9.2079000000000004</v>
      </c>
      <c r="L48" s="10">
        <v>22.664024999999999</v>
      </c>
      <c r="M48" s="10">
        <v>0.18540000000000001</v>
      </c>
      <c r="N48" s="10">
        <v>2.8291499999999998</v>
      </c>
      <c r="O48" s="10">
        <v>31.588425000000001</v>
      </c>
      <c r="P48" s="10">
        <v>17.833950000000002</v>
      </c>
      <c r="Q48" s="10">
        <f t="shared" ref="Q48:Q62" si="2">SUM(C48:P48)</f>
        <v>144.598275</v>
      </c>
    </row>
    <row r="49" spans="1:17" x14ac:dyDescent="0.35">
      <c r="A49">
        <v>2</v>
      </c>
      <c r="B49" t="s">
        <v>2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0.11565</v>
      </c>
      <c r="P49" s="10">
        <v>0</v>
      </c>
      <c r="Q49" s="10">
        <f t="shared" si="2"/>
        <v>0.11565</v>
      </c>
    </row>
    <row r="50" spans="1:17" x14ac:dyDescent="0.35">
      <c r="A50">
        <v>3</v>
      </c>
      <c r="B50" t="s">
        <v>3</v>
      </c>
      <c r="C50" s="10">
        <v>7.1999999999999995E-2</v>
      </c>
      <c r="D50" s="10">
        <v>6.3E-2</v>
      </c>
      <c r="E50" s="10">
        <v>0</v>
      </c>
      <c r="F50" s="10">
        <v>0</v>
      </c>
      <c r="G50" s="10">
        <v>5.7375000000000002E-2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5.4675000000000001E-2</v>
      </c>
      <c r="P50" s="10">
        <v>0.37192500000000001</v>
      </c>
      <c r="Q50" s="10">
        <f t="shared" si="2"/>
        <v>0.61897500000000005</v>
      </c>
    </row>
    <row r="51" spans="1:17" x14ac:dyDescent="0.35">
      <c r="A51">
        <v>4</v>
      </c>
      <c r="B51" t="s">
        <v>4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1.8E-3</v>
      </c>
      <c r="L51" s="10">
        <v>2.5425E-2</v>
      </c>
      <c r="M51" s="10">
        <v>0</v>
      </c>
      <c r="N51" s="10">
        <v>0</v>
      </c>
      <c r="O51" s="10">
        <v>0</v>
      </c>
      <c r="P51" s="10">
        <v>0.57150000000000001</v>
      </c>
      <c r="Q51" s="10">
        <f t="shared" si="2"/>
        <v>0.59872499999999995</v>
      </c>
    </row>
    <row r="52" spans="1:17" x14ac:dyDescent="0.35">
      <c r="A52">
        <v>5</v>
      </c>
      <c r="B52" t="s">
        <v>5</v>
      </c>
      <c r="C52" s="10">
        <v>0</v>
      </c>
      <c r="D52" s="10">
        <v>2.3224499999999999</v>
      </c>
      <c r="E52" s="10">
        <v>0</v>
      </c>
      <c r="F52" s="10">
        <v>0</v>
      </c>
      <c r="G52" s="10">
        <v>0.13477500000000001</v>
      </c>
      <c r="H52" s="10">
        <v>0</v>
      </c>
      <c r="I52" s="10">
        <v>0</v>
      </c>
      <c r="J52" s="10">
        <v>0</v>
      </c>
      <c r="K52" s="10">
        <v>0</v>
      </c>
      <c r="L52" s="10">
        <v>0.900675</v>
      </c>
      <c r="M52" s="10">
        <v>0</v>
      </c>
      <c r="N52" s="10">
        <v>0</v>
      </c>
      <c r="O52" s="10">
        <v>55.390050000000002</v>
      </c>
      <c r="P52" s="10">
        <v>0</v>
      </c>
      <c r="Q52" s="10">
        <f t="shared" si="2"/>
        <v>58.747950000000003</v>
      </c>
    </row>
    <row r="53" spans="1:17" x14ac:dyDescent="0.35">
      <c r="A53">
        <v>6</v>
      </c>
      <c r="B53" t="s">
        <v>6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f t="shared" si="2"/>
        <v>0</v>
      </c>
    </row>
    <row r="54" spans="1:17" x14ac:dyDescent="0.35">
      <c r="A54">
        <v>7</v>
      </c>
      <c r="B54" t="s">
        <v>7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6.93E-2</v>
      </c>
      <c r="P54" s="10">
        <v>0</v>
      </c>
      <c r="Q54" s="10">
        <f t="shared" si="2"/>
        <v>6.93E-2</v>
      </c>
    </row>
    <row r="55" spans="1:17" x14ac:dyDescent="0.35">
      <c r="A55">
        <v>8</v>
      </c>
      <c r="B55" t="s">
        <v>8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f t="shared" si="2"/>
        <v>0</v>
      </c>
    </row>
    <row r="56" spans="1:17" x14ac:dyDescent="0.35">
      <c r="A56">
        <v>9</v>
      </c>
      <c r="B56" t="s">
        <v>9</v>
      </c>
      <c r="C56" s="10">
        <v>0</v>
      </c>
      <c r="D56" s="10">
        <v>7.1550000000000002E-2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0.81832499999999997</v>
      </c>
      <c r="P56" s="10">
        <v>0</v>
      </c>
      <c r="Q56" s="10">
        <f t="shared" si="2"/>
        <v>0.88987499999999997</v>
      </c>
    </row>
    <row r="57" spans="1:17" x14ac:dyDescent="0.35">
      <c r="A57">
        <v>10</v>
      </c>
      <c r="B57" t="s">
        <v>10</v>
      </c>
      <c r="C57" s="10">
        <v>84.194100000000006</v>
      </c>
      <c r="D57" s="10">
        <v>26.910675000000001</v>
      </c>
      <c r="E57" s="10">
        <v>0</v>
      </c>
      <c r="F57" s="10">
        <v>0</v>
      </c>
      <c r="G57" s="10">
        <v>0</v>
      </c>
      <c r="H57" s="10">
        <v>16.441424999999999</v>
      </c>
      <c r="I57" s="10">
        <v>0</v>
      </c>
      <c r="J57" s="10">
        <v>0</v>
      </c>
      <c r="K57" s="10">
        <v>36.749699999999997</v>
      </c>
      <c r="L57" s="10">
        <v>0</v>
      </c>
      <c r="M57" s="10">
        <v>0</v>
      </c>
      <c r="N57" s="10">
        <v>196.87139999999999</v>
      </c>
      <c r="O57" s="10">
        <v>0</v>
      </c>
      <c r="P57" s="10">
        <v>124.657425</v>
      </c>
      <c r="Q57" s="10">
        <f t="shared" si="2"/>
        <v>485.82472499999994</v>
      </c>
    </row>
    <row r="58" spans="1:17" x14ac:dyDescent="0.35">
      <c r="A58">
        <v>11</v>
      </c>
      <c r="B58" t="s">
        <v>11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f t="shared" si="2"/>
        <v>0</v>
      </c>
    </row>
    <row r="59" spans="1:17" x14ac:dyDescent="0.35">
      <c r="A59">
        <v>12</v>
      </c>
      <c r="B59" t="s">
        <v>12</v>
      </c>
      <c r="C59" s="10">
        <v>4.4999999999999999E-4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1.9125E-2</v>
      </c>
      <c r="L59" s="10">
        <v>0</v>
      </c>
      <c r="M59" s="10">
        <v>0</v>
      </c>
      <c r="N59" s="10">
        <v>0</v>
      </c>
      <c r="O59" s="10">
        <v>0</v>
      </c>
      <c r="P59" s="10">
        <v>0.61739999999999995</v>
      </c>
      <c r="Q59" s="10">
        <f t="shared" si="2"/>
        <v>0.63697499999999996</v>
      </c>
    </row>
    <row r="60" spans="1:17" hidden="1" x14ac:dyDescent="0.35">
      <c r="A60">
        <v>13</v>
      </c>
      <c r="B60" t="s">
        <v>13</v>
      </c>
      <c r="C60" s="10">
        <v>1210.6086749999999</v>
      </c>
      <c r="D60" s="10">
        <v>1239.5128500000001</v>
      </c>
      <c r="E60" s="10">
        <v>344.16224999999997</v>
      </c>
      <c r="F60" s="10">
        <v>819.92655000000002</v>
      </c>
      <c r="G60" s="10">
        <v>360.16109999999998</v>
      </c>
      <c r="H60" s="10">
        <v>1352.2635</v>
      </c>
      <c r="I60" s="10">
        <v>2869.8216750000001</v>
      </c>
      <c r="J60" s="10">
        <v>366.95317499999999</v>
      </c>
      <c r="K60" s="10">
        <v>1365.8157000000001</v>
      </c>
      <c r="L60" s="10">
        <v>1561.49145</v>
      </c>
      <c r="M60" s="10">
        <v>466.89142500000003</v>
      </c>
      <c r="N60" s="10">
        <v>746.997975</v>
      </c>
      <c r="O60" s="10">
        <v>2140.9294500000001</v>
      </c>
      <c r="P60" s="10">
        <v>1231.1133749999999</v>
      </c>
      <c r="Q60" s="10">
        <f t="shared" si="2"/>
        <v>16076.649150000001</v>
      </c>
    </row>
    <row r="61" spans="1:17" x14ac:dyDescent="0.35">
      <c r="A61">
        <v>14</v>
      </c>
      <c r="B61" t="s">
        <v>14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4.1849999999999998E-2</v>
      </c>
      <c r="M61" s="10">
        <v>0</v>
      </c>
      <c r="N61" s="10">
        <v>0</v>
      </c>
      <c r="O61" s="10">
        <v>0</v>
      </c>
      <c r="P61" s="10">
        <v>0</v>
      </c>
      <c r="Q61" s="10">
        <f t="shared" si="2"/>
        <v>4.1849999999999998E-2</v>
      </c>
    </row>
    <row r="62" spans="1:17" x14ac:dyDescent="0.35">
      <c r="A62">
        <v>15</v>
      </c>
      <c r="B62" t="s">
        <v>15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f t="shared" si="2"/>
        <v>0</v>
      </c>
    </row>
    <row r="72" spans="10:11" x14ac:dyDescent="0.35">
      <c r="J72" t="s">
        <v>42</v>
      </c>
      <c r="K72" t="s">
        <v>42</v>
      </c>
    </row>
  </sheetData>
  <conditionalFormatting sqref="A8:P21 A7:F7 H7:P7">
    <cfRule type="expression" dxfId="4" priority="6">
      <formula>MOD(ROW(),2)=0</formula>
    </cfRule>
  </conditionalFormatting>
  <conditionalFormatting sqref="A27:P41 A48:P62">
    <cfRule type="expression" dxfId="3" priority="5">
      <formula>MOD(ROW(),2)=0</formula>
    </cfRule>
  </conditionalFormatting>
  <conditionalFormatting sqref="C7 E7">
    <cfRule type="expression" dxfId="2" priority="4">
      <formula>MOD(ROW(),2)=0</formula>
    </cfRule>
  </conditionalFormatting>
  <conditionalFormatting sqref="C5:P5">
    <cfRule type="expression" dxfId="1" priority="3">
      <formula>MOD(ROW(),2)=0</formula>
    </cfRule>
  </conditionalFormatting>
  <conditionalFormatting sqref="C25:P25">
    <cfRule type="expression" dxfId="0" priority="2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</vt:lpstr>
      <vt:lpstr>change_persistence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Sri Lanka</dc:title>
  <dc:creator>James Toledano;reastman@clarku.edu</dc:creator>
  <cp:keywords>land change sri lanka</cp:keywords>
  <cp:lastModifiedBy>James Toledano</cp:lastModifiedBy>
  <dcterms:created xsi:type="dcterms:W3CDTF">2019-03-31T22:20:05Z</dcterms:created>
  <dcterms:modified xsi:type="dcterms:W3CDTF">2020-12-09T21:12:36Z</dcterms:modified>
</cp:coreProperties>
</file>